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ylawson/Dropbox (Surfing NSW)/Staff SNSW/Events/2019 Events/Maitland:Port Stephens Toyota Pro Wild Card Trials 2019/Entry List:HD/HD - Maitland:"/>
    </mc:Choice>
  </mc:AlternateContent>
  <xr:revisionPtr revIDLastSave="0" documentId="13_ncr:1_{338F9247-F627-1F49-968C-405F14E5D215}" xr6:coauthVersionLast="37" xr6:coauthVersionMax="37" xr10:uidLastSave="{00000000-0000-0000-0000-000000000000}"/>
  <bookViews>
    <workbookView xWindow="140" yWindow="460" windowWidth="25140" windowHeight="19520" xr2:uid="{40B60816-31D2-6048-B0D0-FD74B5FE1195}"/>
  </bookViews>
  <sheets>
    <sheet name="OPEN MEN" sheetId="1" r:id="rId1"/>
    <sheet name="OPEN WOMEN" sheetId="3" r:id="rId2"/>
    <sheet name="PRO JUNIOR MEN" sheetId="4" r:id="rId3"/>
    <sheet name="PRO JUNIOR WOMEN" sheetId="5" r:id="rId4"/>
    <sheet name="16U GIRLS" sheetId="6" r:id="rId5"/>
    <sheet name="16U BOYS" sheetId="7" r:id="rId6"/>
    <sheet name="14U BOYS" sheetId="8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M34" i="1"/>
  <c r="M33" i="1"/>
  <c r="M32" i="1"/>
  <c r="M22" i="1"/>
  <c r="M21" i="1"/>
  <c r="M20" i="1"/>
  <c r="H40" i="1"/>
  <c r="H39" i="1"/>
  <c r="H38" i="1"/>
  <c r="H37" i="1"/>
  <c r="H28" i="1"/>
  <c r="H27" i="1"/>
  <c r="H26" i="1"/>
  <c r="H25" i="1"/>
  <c r="H16" i="1"/>
  <c r="H15" i="1"/>
  <c r="H14" i="1"/>
  <c r="H13" i="1"/>
  <c r="H16" i="8" l="1"/>
  <c r="H15" i="8"/>
  <c r="H14" i="8"/>
  <c r="H13" i="8"/>
  <c r="H16" i="7"/>
  <c r="H15" i="7"/>
  <c r="H14" i="7"/>
  <c r="H13" i="7"/>
  <c r="H16" i="5"/>
  <c r="H15" i="5"/>
  <c r="H14" i="5"/>
  <c r="H13" i="5"/>
  <c r="H16" i="4"/>
  <c r="H15" i="4"/>
  <c r="H14" i="4"/>
  <c r="H13" i="4"/>
  <c r="H13" i="3"/>
  <c r="H16" i="3"/>
  <c r="H15" i="3"/>
  <c r="H14" i="3"/>
</calcChain>
</file>

<file path=xl/sharedStrings.xml><?xml version="1.0" encoding="utf-8"?>
<sst xmlns="http://schemas.openxmlformats.org/spreadsheetml/2006/main" count="224" uniqueCount="73">
  <si>
    <t>Saturday 2nd February</t>
  </si>
  <si>
    <t>OPEN MEN</t>
  </si>
  <si>
    <t>Maitland and Port Stephens Toyota Wildcard Trials</t>
  </si>
  <si>
    <t>Birubi Point</t>
  </si>
  <si>
    <t>ROUND ONE</t>
  </si>
  <si>
    <t>Red</t>
  </si>
  <si>
    <t>White</t>
  </si>
  <si>
    <t>Blue</t>
  </si>
  <si>
    <t>SEMI-FINALS</t>
  </si>
  <si>
    <t>FINAL</t>
  </si>
  <si>
    <t>OPEN WOMEN</t>
  </si>
  <si>
    <t>ROUND OF 8</t>
  </si>
  <si>
    <t>PRO JUNIOR MEN</t>
  </si>
  <si>
    <t>PRO JUNIOR WOMEN</t>
  </si>
  <si>
    <t>16U GIRLS</t>
  </si>
  <si>
    <t>ROUND OF 4</t>
  </si>
  <si>
    <t>16U BOYS</t>
  </si>
  <si>
    <t>14U BOYS</t>
  </si>
  <si>
    <t>Liam Mortensen</t>
  </si>
  <si>
    <t>James McMorland</t>
  </si>
  <si>
    <t>Sunny Whitby-Otto</t>
  </si>
  <si>
    <t>Luke Wrice</t>
  </si>
  <si>
    <t>Ethan Hartge</t>
  </si>
  <si>
    <t>Joshua Stretton</t>
  </si>
  <si>
    <t>Luke O'Connor</t>
  </si>
  <si>
    <t>Darcy Piltz</t>
  </si>
  <si>
    <t>Mike Clayton-Brown</t>
  </si>
  <si>
    <t>Shane Cadden</t>
  </si>
  <si>
    <t>Rohnin Henry Micale</t>
  </si>
  <si>
    <t>Adrian Kovacic</t>
  </si>
  <si>
    <t>Nelson Corner</t>
  </si>
  <si>
    <t>Jed Fasso</t>
  </si>
  <si>
    <t>Ross Cadden</t>
  </si>
  <si>
    <t>Alysse Cooper</t>
  </si>
  <si>
    <t>Sasha Baker</t>
  </si>
  <si>
    <t>Amelie Bourke</t>
  </si>
  <si>
    <t>Siena Hanna</t>
  </si>
  <si>
    <t>Tru Starling</t>
  </si>
  <si>
    <t>Elle Clayton-Brown</t>
  </si>
  <si>
    <t>Lily Macdonald</t>
  </si>
  <si>
    <t>Laila Rich</t>
  </si>
  <si>
    <t>Xavier Bryce</t>
  </si>
  <si>
    <t>Archie Mandin</t>
  </si>
  <si>
    <t>Samuel Bisegna</t>
  </si>
  <si>
    <t>Kalan Orchard</t>
  </si>
  <si>
    <t>Baxter Hurt</t>
  </si>
  <si>
    <t>Oskar Soklaridis</t>
  </si>
  <si>
    <t>Harry Masterson</t>
  </si>
  <si>
    <t>Grayson Hinrichs</t>
  </si>
  <si>
    <t>Ryley Smidt</t>
  </si>
  <si>
    <t>Luke Buxton</t>
  </si>
  <si>
    <t>Jordan Liackman</t>
  </si>
  <si>
    <t>Jordy Turansky</t>
  </si>
  <si>
    <t>Isaac Sullivan</t>
  </si>
  <si>
    <t>Michael Diacomihalis</t>
  </si>
  <si>
    <t>Joel Buxton</t>
  </si>
  <si>
    <t>Ben Walsh</t>
  </si>
  <si>
    <t>Bella Taviani</t>
  </si>
  <si>
    <t>Kyla Whitfield</t>
  </si>
  <si>
    <t>Tiya Collins</t>
  </si>
  <si>
    <t>Julia Williams</t>
  </si>
  <si>
    <t>Ellie Lambkin</t>
  </si>
  <si>
    <t>Arabella Tarpey</t>
  </si>
  <si>
    <t>Mikey McDonagh</t>
  </si>
  <si>
    <t>Tezu Harrison</t>
  </si>
  <si>
    <t>Jesse Adam</t>
  </si>
  <si>
    <t>Chaej Wrencher</t>
  </si>
  <si>
    <t>ROUND OF 24</t>
  </si>
  <si>
    <t>ROUND 2</t>
  </si>
  <si>
    <t>Green</t>
  </si>
  <si>
    <t>Taj Barnett</t>
  </si>
  <si>
    <t>Jack Swan</t>
  </si>
  <si>
    <t>Joel Vaughan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</si>
</sst>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4" fillId="0" borderId="3" xfId="0" applyFont="1" applyBorder="1"/>
    <xf numFmtId="0" fontId="3" fillId="0" borderId="4" xfId="0" applyFont="1" applyBorder="1"/>
    <xf numFmtId="0" fontId="4" fillId="0" borderId="6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6" xfId="0" applyFont="1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/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0" xfId="0" applyFont="1" applyBorder="1" applyAlignment="1">
      <alignment horizontal="center"/>
    </xf>
    <xf numFmtId="2" fontId="3" fillId="0" borderId="2" xfId="0" quotePrefix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7" fillId="0" borderId="6" xfId="0" applyFont="1" applyBorder="1"/>
    <xf numFmtId="0" fontId="6" fillId="0" borderId="0" xfId="0" applyFont="1" applyAlignment="1">
      <alignment horizontal="center"/>
    </xf>
    <xf numFmtId="0" fontId="5" fillId="3" borderId="5" xfId="0" applyFont="1" applyFill="1" applyBorder="1"/>
    <xf numFmtId="0" fontId="5" fillId="0" borderId="5" xfId="0" applyFont="1" applyFill="1" applyBorder="1"/>
    <xf numFmtId="0" fontId="5" fillId="4" borderId="2" xfId="0" applyFont="1" applyFill="1" applyBorder="1"/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76B5-4C76-2546-AF57-2CED778D7AFD}">
  <dimension ref="A1:U43"/>
  <sheetViews>
    <sheetView tabSelected="1"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0.83203125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</v>
      </c>
      <c r="B5" s="2"/>
      <c r="C5" s="3"/>
    </row>
    <row r="6" spans="1:20" ht="19" x14ac:dyDescent="0.25">
      <c r="A6" s="18" t="s">
        <v>67</v>
      </c>
    </row>
    <row r="8" spans="1:20" ht="19" x14ac:dyDescent="0.25">
      <c r="B8" s="5"/>
      <c r="C8" s="15" t="s">
        <v>4</v>
      </c>
      <c r="D8" s="7"/>
      <c r="E8" s="7"/>
      <c r="F8" s="7"/>
      <c r="G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36">
        <v>1</v>
      </c>
      <c r="C10" s="33" t="s">
        <v>18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37">
        <v>12</v>
      </c>
      <c r="C11" s="34" t="s">
        <v>27</v>
      </c>
      <c r="D11" s="11"/>
      <c r="E11" s="12"/>
      <c r="F11" s="7"/>
      <c r="G11" s="42"/>
      <c r="H11" s="15" t="s">
        <v>68</v>
      </c>
      <c r="I11" s="41"/>
      <c r="J11" s="41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36">
        <v>13</v>
      </c>
      <c r="C12" s="34" t="s">
        <v>23</v>
      </c>
      <c r="D12" s="11"/>
      <c r="E12" s="13"/>
      <c r="F12" s="7"/>
      <c r="G12" s="5"/>
      <c r="H12" s="15"/>
      <c r="I12" s="15"/>
      <c r="J12" s="7">
        <v>7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38">
        <v>24</v>
      </c>
      <c r="C13" s="35">
        <v>24</v>
      </c>
      <c r="D13" s="14"/>
      <c r="E13" s="12"/>
      <c r="F13" s="7"/>
      <c r="G13" s="8" t="s">
        <v>5</v>
      </c>
      <c r="H13" s="32">
        <f>IF(E10=1,C10,(IF(E11=1,C11,(IF(E12=1,C12,(IF(E13=1,C13,1.1)))))))</f>
        <v>1.1000000000000001</v>
      </c>
      <c r="I13" s="43"/>
      <c r="J13" s="40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9" x14ac:dyDescent="0.25">
      <c r="B14" s="39"/>
      <c r="C14" s="2"/>
      <c r="F14" s="7"/>
      <c r="G14" s="56" t="s">
        <v>7</v>
      </c>
      <c r="H14" s="32">
        <f>IF(E10=2,C10,(IF(E11=2,C11,(IF(E12=2,C12,(IF(E13=2,C13,2.1)))))))</f>
        <v>2.1</v>
      </c>
      <c r="I14" s="32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9" x14ac:dyDescent="0.25">
      <c r="A15" s="7"/>
      <c r="C15" s="29"/>
      <c r="D15" s="7"/>
      <c r="E15" s="7">
        <v>2</v>
      </c>
      <c r="F15" s="7"/>
      <c r="G15" s="55" t="s">
        <v>6</v>
      </c>
      <c r="H15" s="32">
        <f>IF(E16=1,C16,(IF(E17=1,C17,(IF(E18=1,C18,(IF(E19=1,C19,1.2)))))))</f>
        <v>1.2</v>
      </c>
      <c r="I15" s="32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9" x14ac:dyDescent="0.25">
      <c r="A16" s="8" t="s">
        <v>5</v>
      </c>
      <c r="B16" s="40">
        <v>6</v>
      </c>
      <c r="C16" s="33" t="s">
        <v>19</v>
      </c>
      <c r="D16" s="9"/>
      <c r="E16" s="10"/>
      <c r="F16" s="7"/>
      <c r="G16" s="54" t="s">
        <v>69</v>
      </c>
      <c r="H16" s="32">
        <f>IF(E16=2,C16,(IF(E17=2,C17,(IF(E18=2,C18,(IF(E19=2,C19,2.2)))))))</f>
        <v>2.2000000000000002</v>
      </c>
      <c r="I16" s="35"/>
      <c r="J16" s="38"/>
      <c r="K16" s="7"/>
      <c r="L16" s="7"/>
      <c r="N16" s="7"/>
      <c r="O16" s="7"/>
      <c r="P16" s="7"/>
      <c r="Q16" s="7"/>
      <c r="R16" s="7"/>
      <c r="S16" s="7"/>
      <c r="T16" s="7"/>
    </row>
    <row r="17" spans="1:21" ht="19" x14ac:dyDescent="0.25">
      <c r="A17" s="56" t="s">
        <v>7</v>
      </c>
      <c r="B17" s="36">
        <v>7</v>
      </c>
      <c r="C17" s="34" t="s">
        <v>64</v>
      </c>
      <c r="D17" s="11"/>
      <c r="E17" s="12"/>
      <c r="F17" s="7"/>
      <c r="G17" s="41"/>
      <c r="H17" s="41"/>
      <c r="I17" s="41"/>
      <c r="J17" s="41"/>
      <c r="K17" s="7"/>
      <c r="L17" s="22"/>
      <c r="M17" s="30"/>
      <c r="N17" s="30"/>
      <c r="O17" s="20"/>
      <c r="P17" s="7"/>
      <c r="Q17" s="7"/>
      <c r="R17" s="7"/>
      <c r="S17" s="7"/>
      <c r="T17" s="7"/>
    </row>
    <row r="18" spans="1:21" ht="19" x14ac:dyDescent="0.25">
      <c r="A18" s="55" t="s">
        <v>6</v>
      </c>
      <c r="B18" s="36">
        <v>18</v>
      </c>
      <c r="C18" s="34" t="s">
        <v>24</v>
      </c>
      <c r="D18" s="11"/>
      <c r="E18" s="13"/>
      <c r="F18" s="7"/>
      <c r="G18" s="41"/>
      <c r="H18" s="41"/>
      <c r="I18" s="41"/>
      <c r="J18" s="41"/>
      <c r="K18" s="7"/>
      <c r="L18" s="22"/>
      <c r="M18" s="15" t="s">
        <v>8</v>
      </c>
      <c r="N18" s="31"/>
      <c r="O18" s="20"/>
      <c r="P18" s="7"/>
      <c r="Q18" s="20"/>
      <c r="R18" s="30"/>
      <c r="S18" s="20"/>
      <c r="T18" s="20"/>
      <c r="U18" s="26"/>
    </row>
    <row r="19" spans="1:21" ht="19" x14ac:dyDescent="0.25">
      <c r="A19" s="54" t="s">
        <v>69</v>
      </c>
      <c r="B19" s="38">
        <v>19</v>
      </c>
      <c r="C19" s="35" t="s">
        <v>66</v>
      </c>
      <c r="D19" s="14"/>
      <c r="E19" s="12"/>
      <c r="F19" s="7"/>
      <c r="G19" s="41"/>
      <c r="H19" s="41"/>
      <c r="I19" s="41"/>
      <c r="J19" s="41"/>
      <c r="K19" s="7"/>
      <c r="L19" s="5"/>
      <c r="M19" s="15"/>
      <c r="N19" s="15"/>
      <c r="O19" s="7">
        <v>10</v>
      </c>
      <c r="P19" s="7"/>
      <c r="Q19" s="22"/>
      <c r="R19" s="30"/>
      <c r="S19" s="30"/>
      <c r="T19" s="20"/>
      <c r="U19" s="26"/>
    </row>
    <row r="20" spans="1:21" ht="19" x14ac:dyDescent="0.25">
      <c r="B20" s="39"/>
      <c r="C20" s="2"/>
      <c r="F20" s="7"/>
      <c r="G20" s="41"/>
      <c r="H20" s="41"/>
      <c r="I20" s="41"/>
      <c r="J20" s="41"/>
      <c r="K20" s="7"/>
      <c r="L20" s="8" t="s">
        <v>5</v>
      </c>
      <c r="M20" s="32">
        <f>IF(J13=1,H13,(IF(J14=1,H14,(IF(J15=1,H15,(IF(J16=1,H16,1.7)))))))</f>
        <v>1.7</v>
      </c>
      <c r="N20" s="32"/>
      <c r="O20" s="36"/>
      <c r="P20" s="7"/>
      <c r="Q20" s="22"/>
      <c r="R20" s="31"/>
      <c r="S20" s="31"/>
      <c r="T20" s="20"/>
      <c r="U20" s="26"/>
    </row>
    <row r="21" spans="1:21" ht="19" x14ac:dyDescent="0.25">
      <c r="A21" s="7"/>
      <c r="C21" s="29"/>
      <c r="D21" s="7"/>
      <c r="E21" s="7">
        <v>3</v>
      </c>
      <c r="F21" s="7"/>
      <c r="G21" s="41"/>
      <c r="H21" s="41"/>
      <c r="I21" s="41"/>
      <c r="J21" s="41"/>
      <c r="K21" s="7"/>
      <c r="L21" s="56" t="s">
        <v>7</v>
      </c>
      <c r="M21" s="32">
        <f>IF(J25=2,H25,(IF(J26=2,H26,(IF(J27=2,H27,(IF(J28=2,H28,2.8)))))))</f>
        <v>2.8</v>
      </c>
      <c r="N21" s="32"/>
      <c r="O21" s="36"/>
      <c r="P21" s="7"/>
      <c r="Q21" s="25"/>
      <c r="R21" s="31"/>
      <c r="S21" s="31"/>
      <c r="T21" s="20"/>
      <c r="U21" s="26"/>
    </row>
    <row r="22" spans="1:21" ht="19" x14ac:dyDescent="0.25">
      <c r="A22" s="8" t="s">
        <v>5</v>
      </c>
      <c r="B22" s="40">
        <v>4</v>
      </c>
      <c r="C22" s="33" t="s">
        <v>25</v>
      </c>
      <c r="D22" s="9"/>
      <c r="E22" s="10"/>
      <c r="F22" s="7"/>
      <c r="G22" s="41"/>
      <c r="H22" s="41"/>
      <c r="I22" s="41"/>
      <c r="J22" s="41"/>
      <c r="K22" s="7"/>
      <c r="L22" s="57" t="s">
        <v>6</v>
      </c>
      <c r="M22" s="32">
        <f>IF(J37=2,H37,(IF(J38=2,H38,(IF(J39=2,H39,(IF(J40=2,H40,2.9)))))))</f>
        <v>2.9</v>
      </c>
      <c r="N22" s="32"/>
      <c r="O22" s="36"/>
      <c r="P22" s="7"/>
      <c r="Q22" s="25"/>
      <c r="R22" s="31"/>
      <c r="S22" s="31"/>
      <c r="T22" s="20"/>
      <c r="U22" s="26"/>
    </row>
    <row r="23" spans="1:21" ht="19" x14ac:dyDescent="0.25">
      <c r="A23" s="56" t="s">
        <v>7</v>
      </c>
      <c r="B23" s="36">
        <v>9</v>
      </c>
      <c r="C23" s="34" t="s">
        <v>26</v>
      </c>
      <c r="D23" s="11"/>
      <c r="E23" s="12"/>
      <c r="F23" s="7"/>
      <c r="G23" s="39"/>
      <c r="H23" s="41"/>
      <c r="I23" s="41"/>
      <c r="J23" s="39"/>
      <c r="K23" s="7"/>
      <c r="L23" s="25"/>
      <c r="M23" s="41"/>
      <c r="N23" s="41"/>
      <c r="O23" s="41"/>
      <c r="P23" s="7"/>
      <c r="Q23" s="25"/>
      <c r="R23" s="31"/>
      <c r="S23" s="31"/>
      <c r="T23" s="20"/>
      <c r="U23" s="26"/>
    </row>
    <row r="24" spans="1:21" ht="19" x14ac:dyDescent="0.25">
      <c r="A24" s="55" t="s">
        <v>6</v>
      </c>
      <c r="B24" s="36">
        <v>16</v>
      </c>
      <c r="C24" s="34" t="s">
        <v>32</v>
      </c>
      <c r="D24" s="11"/>
      <c r="E24" s="13"/>
      <c r="F24" s="7"/>
      <c r="G24" s="5"/>
      <c r="H24" s="15"/>
      <c r="I24" s="15"/>
      <c r="J24" s="7">
        <v>8</v>
      </c>
      <c r="K24" s="7"/>
      <c r="L24" s="41"/>
      <c r="M24" s="41"/>
      <c r="N24" s="41"/>
      <c r="O24" s="41"/>
      <c r="P24" s="7"/>
      <c r="R24" s="53" t="s">
        <v>9</v>
      </c>
      <c r="S24" s="41"/>
      <c r="T24" s="41"/>
      <c r="U24" s="26"/>
    </row>
    <row r="25" spans="1:21" ht="19" x14ac:dyDescent="0.25">
      <c r="A25" s="54" t="s">
        <v>69</v>
      </c>
      <c r="B25" s="38">
        <v>21</v>
      </c>
      <c r="C25" s="34">
        <v>21</v>
      </c>
      <c r="D25" s="11"/>
      <c r="E25" s="12"/>
      <c r="F25" s="7"/>
      <c r="G25" s="8" t="s">
        <v>5</v>
      </c>
      <c r="H25" s="32">
        <f>IF(E22=1,C22,(IF(E23=1,C23,(IF(E24=1,C24,(IF(E25=1,C25,1.3)))))))</f>
        <v>1.3</v>
      </c>
      <c r="I25" s="44"/>
      <c r="J25" s="45"/>
      <c r="K25" s="7"/>
      <c r="L25" s="39"/>
      <c r="M25" s="49"/>
      <c r="N25" s="49"/>
      <c r="O25" s="39"/>
      <c r="P25" s="7"/>
      <c r="Q25" s="5"/>
      <c r="R25" s="15"/>
      <c r="S25" s="15"/>
      <c r="T25" s="7">
        <v>12</v>
      </c>
    </row>
    <row r="26" spans="1:21" ht="19" x14ac:dyDescent="0.25">
      <c r="B26" s="39"/>
      <c r="C26" s="2"/>
      <c r="F26" s="7"/>
      <c r="G26" s="56" t="s">
        <v>7</v>
      </c>
      <c r="H26" s="32">
        <f>IF(E22=2,C22,(IF(E23=2,C23,(IF(E24=2,C24,(IF(E25=2,C25,2.3)))))))</f>
        <v>2.2999999999999998</v>
      </c>
      <c r="I26" s="16"/>
      <c r="J26" s="46"/>
      <c r="K26" s="7"/>
      <c r="L26" s="39"/>
      <c r="M26" s="41"/>
      <c r="N26" s="41"/>
      <c r="O26" s="39"/>
      <c r="P26" s="7"/>
      <c r="Q26" s="8" t="s">
        <v>5</v>
      </c>
      <c r="R26" s="50">
        <f>IF(O20=1,M20,(IF(O21=1,M21,(IF(O22=1,M22,1.1)))))</f>
        <v>1.1000000000000001</v>
      </c>
      <c r="S26" s="51"/>
      <c r="T26" s="46"/>
    </row>
    <row r="27" spans="1:21" ht="19" x14ac:dyDescent="0.25">
      <c r="A27" s="7"/>
      <c r="C27" s="29"/>
      <c r="D27" s="7"/>
      <c r="E27" s="7">
        <v>4</v>
      </c>
      <c r="F27" s="7"/>
      <c r="G27" s="55" t="s">
        <v>6</v>
      </c>
      <c r="H27" s="32">
        <f>IF(E28=1,C28,(IF(E29=1,C29,(IF(E30=1,C30,(IF(E31=1,C31,1.4)))))))</f>
        <v>1.4</v>
      </c>
      <c r="I27" s="47"/>
      <c r="J27" s="48"/>
      <c r="K27" s="7"/>
      <c r="L27" s="39"/>
      <c r="M27" s="41"/>
      <c r="N27" s="41"/>
      <c r="O27" s="39"/>
      <c r="P27" s="7"/>
      <c r="Q27" s="56" t="s">
        <v>7</v>
      </c>
      <c r="R27" s="50">
        <f>IF(O20=2,M20,(IF(O21=2,M21,(IF(O22=2,M22,2.1)))))</f>
        <v>2.1</v>
      </c>
      <c r="S27" s="51"/>
      <c r="T27" s="46"/>
    </row>
    <row r="28" spans="1:21" ht="19" x14ac:dyDescent="0.25">
      <c r="A28" s="8" t="s">
        <v>5</v>
      </c>
      <c r="B28" s="40">
        <v>3</v>
      </c>
      <c r="C28" s="33" t="s">
        <v>21</v>
      </c>
      <c r="D28" s="9"/>
      <c r="E28" s="10"/>
      <c r="F28" s="7"/>
      <c r="G28" s="54" t="s">
        <v>69</v>
      </c>
      <c r="H28" s="32">
        <f>IF(E28=2,C28,(IF(E29=2,C29,(IF(E30=2,C30,(IF(E31=2,C31,2.4)))))))</f>
        <v>2.4</v>
      </c>
      <c r="I28" s="16"/>
      <c r="J28" s="46"/>
      <c r="K28" s="7"/>
      <c r="L28" s="41"/>
      <c r="M28" s="41"/>
      <c r="N28" s="41"/>
      <c r="O28" s="41"/>
      <c r="P28" s="7"/>
      <c r="Q28" s="55" t="s">
        <v>6</v>
      </c>
      <c r="R28" s="32">
        <f>IF(O32=1,M32,(IF(O33=1,M33,(IF(O34=1,M34,1.11)))))</f>
        <v>1.1100000000000001</v>
      </c>
      <c r="S28" s="16"/>
      <c r="T28" s="46"/>
    </row>
    <row r="29" spans="1:21" ht="19" x14ac:dyDescent="0.25">
      <c r="A29" s="56" t="s">
        <v>7</v>
      </c>
      <c r="B29" s="36">
        <v>10</v>
      </c>
      <c r="C29" s="34" t="s">
        <v>30</v>
      </c>
      <c r="D29" s="11"/>
      <c r="E29" s="12"/>
      <c r="F29" s="7"/>
      <c r="G29" s="39"/>
      <c r="H29" s="39"/>
      <c r="I29" s="39"/>
      <c r="J29" s="39"/>
      <c r="K29" s="7"/>
      <c r="L29" s="41"/>
      <c r="M29" s="41"/>
      <c r="N29" s="41"/>
      <c r="O29" s="41"/>
      <c r="P29" s="5"/>
      <c r="Q29" s="54" t="s">
        <v>69</v>
      </c>
      <c r="R29" s="32">
        <f>IF(O32=2,M32,(IF(O33=2,M33,(IF(O34=2,M34,2.11)))))</f>
        <v>2.11</v>
      </c>
      <c r="S29" s="17"/>
      <c r="T29" s="52"/>
    </row>
    <row r="30" spans="1:21" ht="19" x14ac:dyDescent="0.25">
      <c r="A30" s="55" t="s">
        <v>6</v>
      </c>
      <c r="B30" s="36">
        <v>15</v>
      </c>
      <c r="C30" s="34" t="s">
        <v>20</v>
      </c>
      <c r="D30" s="11"/>
      <c r="E30" s="13"/>
      <c r="F30" s="7"/>
      <c r="G30" s="41"/>
      <c r="H30" s="41"/>
      <c r="I30" s="41"/>
      <c r="J30" s="41"/>
      <c r="K30" s="7"/>
      <c r="L30" s="41"/>
      <c r="M30" s="41"/>
      <c r="N30" s="41"/>
      <c r="O30" s="41"/>
      <c r="P30" s="7"/>
      <c r="Q30" s="7"/>
      <c r="R30" s="7"/>
      <c r="S30" s="7"/>
      <c r="T30" s="7"/>
    </row>
    <row r="31" spans="1:21" ht="19" x14ac:dyDescent="0.25">
      <c r="A31" s="54" t="s">
        <v>69</v>
      </c>
      <c r="B31" s="38">
        <v>22</v>
      </c>
      <c r="C31" s="34">
        <v>22</v>
      </c>
      <c r="D31" s="11"/>
      <c r="E31" s="12"/>
      <c r="F31" s="7"/>
      <c r="G31" s="41"/>
      <c r="H31" s="41"/>
      <c r="I31" s="41"/>
      <c r="J31" s="41"/>
      <c r="K31" s="7"/>
      <c r="L31" s="5"/>
      <c r="M31" s="15"/>
      <c r="N31" s="15"/>
      <c r="O31" s="7">
        <v>11</v>
      </c>
      <c r="P31" s="7"/>
      <c r="Q31" s="7"/>
      <c r="R31" s="7"/>
      <c r="S31" s="7"/>
      <c r="T31" s="7"/>
    </row>
    <row r="32" spans="1:21" ht="19" x14ac:dyDescent="0.25">
      <c r="B32" s="41"/>
      <c r="F32" s="7"/>
      <c r="G32" s="41"/>
      <c r="H32" s="41"/>
      <c r="I32" s="41"/>
      <c r="J32" s="41"/>
      <c r="K32" s="7"/>
      <c r="L32" s="8" t="s">
        <v>5</v>
      </c>
      <c r="M32" s="32">
        <f>IF(J13=2,H13,(IF(J14=2,H14,(IF(J15=2,H15,(IF(J16=2,H16,2.7)))))))</f>
        <v>2.7</v>
      </c>
      <c r="N32" s="32"/>
      <c r="O32" s="36"/>
      <c r="P32" s="7"/>
      <c r="Q32" s="7"/>
      <c r="R32" s="7"/>
      <c r="S32" s="7"/>
      <c r="T32" s="7"/>
    </row>
    <row r="33" spans="1:20" ht="19" x14ac:dyDescent="0.25">
      <c r="A33" s="7"/>
      <c r="C33" s="6"/>
      <c r="D33" s="7"/>
      <c r="E33" s="7">
        <v>5</v>
      </c>
      <c r="F33" s="7"/>
      <c r="G33" s="41"/>
      <c r="H33" s="41"/>
      <c r="I33" s="41"/>
      <c r="J33" s="41"/>
      <c r="K33" s="7"/>
      <c r="L33" s="56" t="s">
        <v>7</v>
      </c>
      <c r="M33" s="32">
        <f>IF(J25=1,H25,(IF(J26=1,H26,(IF(J27=1,H27,(IF(J28=1,H28,1.8)))))))</f>
        <v>1.8</v>
      </c>
      <c r="N33" s="32"/>
      <c r="O33" s="36"/>
      <c r="P33" s="7"/>
      <c r="Q33" s="7"/>
      <c r="R33" s="7"/>
      <c r="S33" s="7"/>
      <c r="T33" s="7"/>
    </row>
    <row r="34" spans="1:20" ht="19" x14ac:dyDescent="0.25">
      <c r="A34" s="8" t="s">
        <v>5</v>
      </c>
      <c r="B34" s="40">
        <v>5</v>
      </c>
      <c r="C34" s="33" t="s">
        <v>29</v>
      </c>
      <c r="D34" s="9"/>
      <c r="E34" s="10"/>
      <c r="G34" s="41"/>
      <c r="H34" s="41"/>
      <c r="I34" s="41"/>
      <c r="J34" s="41"/>
      <c r="L34" s="57" t="s">
        <v>6</v>
      </c>
      <c r="M34" s="32">
        <f>IF(J37=1,H37,(IF(J38=1,H38,(IF(J39=1,H39,(IF(J40=1,H40,1.9)))))))</f>
        <v>1.9</v>
      </c>
      <c r="N34" s="32"/>
      <c r="O34" s="36"/>
    </row>
    <row r="35" spans="1:20" ht="19" x14ac:dyDescent="0.25">
      <c r="A35" s="56" t="s">
        <v>7</v>
      </c>
      <c r="B35" s="36">
        <v>8</v>
      </c>
      <c r="C35" s="34" t="s">
        <v>22</v>
      </c>
      <c r="D35" s="11"/>
      <c r="E35" s="12"/>
      <c r="G35" s="41"/>
      <c r="H35" s="41"/>
      <c r="I35" s="41"/>
      <c r="J35" s="41"/>
      <c r="L35" s="25"/>
    </row>
    <row r="36" spans="1:20" ht="19" x14ac:dyDescent="0.25">
      <c r="A36" s="55" t="s">
        <v>6</v>
      </c>
      <c r="B36" s="36">
        <v>17</v>
      </c>
      <c r="C36" s="34" t="s">
        <v>28</v>
      </c>
      <c r="D36" s="11"/>
      <c r="E36" s="13"/>
      <c r="G36" s="5"/>
      <c r="H36" s="15"/>
      <c r="I36" s="15"/>
      <c r="J36" s="7">
        <v>9</v>
      </c>
    </row>
    <row r="37" spans="1:20" ht="19" x14ac:dyDescent="0.25">
      <c r="A37" s="54" t="s">
        <v>69</v>
      </c>
      <c r="B37" s="38">
        <v>20</v>
      </c>
      <c r="C37" s="35" t="s">
        <v>72</v>
      </c>
      <c r="D37" s="14"/>
      <c r="E37" s="12"/>
      <c r="G37" s="8" t="s">
        <v>5</v>
      </c>
      <c r="H37" s="32">
        <f>IF(E34=1,C34,(IF(E35=1,C35,(IF(E36=1,C36,(IF(E37=1,C37,1.5)))))))</f>
        <v>1.5</v>
      </c>
      <c r="I37" s="43"/>
      <c r="J37" s="40"/>
    </row>
    <row r="38" spans="1:20" ht="19" x14ac:dyDescent="0.25">
      <c r="B38" s="39"/>
      <c r="G38" s="56" t="s">
        <v>7</v>
      </c>
      <c r="H38" s="32">
        <f>IF(E34=2,C34,(IF(E35=2,C35,(IF(E36=2,C36,(IF(E37=2,C37,2.5)))))))</f>
        <v>2.5</v>
      </c>
      <c r="I38" s="32"/>
      <c r="J38" s="36"/>
    </row>
    <row r="39" spans="1:20" ht="19" x14ac:dyDescent="0.25">
      <c r="E39" s="41">
        <v>6</v>
      </c>
      <c r="G39" s="55" t="s">
        <v>6</v>
      </c>
      <c r="H39" s="32">
        <f>IF(E40=1,C40,(IF(E41=1,C41,(IF(E42=1,C42,(IF(E43=1,C43,1.6)))))))</f>
        <v>1.6</v>
      </c>
      <c r="I39" s="32"/>
      <c r="J39" s="36"/>
    </row>
    <row r="40" spans="1:20" ht="19" x14ac:dyDescent="0.25">
      <c r="A40" s="8" t="s">
        <v>5</v>
      </c>
      <c r="B40" s="40">
        <v>2</v>
      </c>
      <c r="C40" s="33" t="s">
        <v>63</v>
      </c>
      <c r="D40" s="9"/>
      <c r="E40" s="10"/>
      <c r="G40" s="54" t="s">
        <v>69</v>
      </c>
      <c r="H40" s="32">
        <f>IF(E40=2,C40,(IF(E41=2,C41,(IF(E42=2,C42,(IF(E43=2,C43,2.6)))))))</f>
        <v>2.6</v>
      </c>
      <c r="I40" s="35"/>
      <c r="J40" s="38"/>
    </row>
    <row r="41" spans="1:20" ht="19" x14ac:dyDescent="0.25">
      <c r="A41" s="56" t="s">
        <v>7</v>
      </c>
      <c r="B41" s="36">
        <v>11</v>
      </c>
      <c r="C41" s="34" t="s">
        <v>31</v>
      </c>
      <c r="D41" s="11"/>
      <c r="E41" s="12"/>
    </row>
    <row r="42" spans="1:20" ht="19" x14ac:dyDescent="0.25">
      <c r="A42" s="55" t="s">
        <v>6</v>
      </c>
      <c r="B42" s="36">
        <v>14</v>
      </c>
      <c r="C42" s="34" t="s">
        <v>65</v>
      </c>
      <c r="D42" s="11"/>
      <c r="E42" s="13"/>
    </row>
    <row r="43" spans="1:20" ht="19" x14ac:dyDescent="0.25">
      <c r="A43" s="54" t="s">
        <v>69</v>
      </c>
      <c r="B43" s="38">
        <v>23</v>
      </c>
      <c r="C43" s="35">
        <v>23</v>
      </c>
      <c r="D43" s="14"/>
      <c r="E4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375D-1FC9-704C-A0D1-A60F1A90424E}">
  <dimension ref="A1:T39"/>
  <sheetViews>
    <sheetView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0.83203125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10</v>
      </c>
      <c r="B5" s="2"/>
      <c r="C5" s="3"/>
    </row>
    <row r="6" spans="1:20" ht="19" x14ac:dyDescent="0.25">
      <c r="A6" s="18" t="s">
        <v>11</v>
      </c>
    </row>
    <row r="8" spans="1:20" ht="19" x14ac:dyDescent="0.25">
      <c r="B8" s="5"/>
      <c r="C8" s="15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27">
        <v>1</v>
      </c>
      <c r="C10" s="33" t="s">
        <v>33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28">
        <v>4</v>
      </c>
      <c r="C11" s="34" t="s">
        <v>34</v>
      </c>
      <c r="D11" s="11"/>
      <c r="E11" s="12"/>
      <c r="F11" s="7"/>
      <c r="G11" s="7"/>
      <c r="H11" s="15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28">
        <v>5</v>
      </c>
      <c r="C12" s="34" t="s">
        <v>35</v>
      </c>
      <c r="D12" s="11"/>
      <c r="E12" s="13"/>
      <c r="F12" s="7"/>
      <c r="G12" s="5"/>
      <c r="H12" s="15"/>
      <c r="I12" s="15"/>
      <c r="J12" s="7">
        <v>3</v>
      </c>
      <c r="K12" s="20"/>
      <c r="L12" s="20"/>
      <c r="M12" s="20"/>
      <c r="N12" s="20"/>
      <c r="O12" s="20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28">
        <v>8</v>
      </c>
      <c r="C13" s="35" t="s">
        <v>36</v>
      </c>
      <c r="D13" s="14"/>
      <c r="E13" s="12"/>
      <c r="F13" s="7"/>
      <c r="G13" s="8" t="s">
        <v>5</v>
      </c>
      <c r="H13" s="32">
        <f>IF(E11=1,C11,(IF(E12=1,C12,(IF(E13=1,C13,(IF(E10=1,C10,1.1)))))))</f>
        <v>1.1000000000000001</v>
      </c>
      <c r="I13" s="16"/>
      <c r="J13" s="12"/>
      <c r="K13" s="20"/>
      <c r="L13" s="20"/>
      <c r="M13" s="20"/>
      <c r="N13" s="20"/>
      <c r="O13" s="20"/>
      <c r="P13" s="7"/>
      <c r="Q13" s="7"/>
      <c r="R13" s="7"/>
      <c r="S13" s="7"/>
      <c r="T13" s="7"/>
    </row>
    <row r="14" spans="1:20" ht="19" x14ac:dyDescent="0.25">
      <c r="B14" s="19"/>
      <c r="C14" s="2"/>
      <c r="F14" s="7"/>
      <c r="G14" s="56" t="s">
        <v>7</v>
      </c>
      <c r="H14" s="32">
        <f>IF(E11=2,C11,(IF(E12=2,C12,(IF(E13=2,C13,(IF(E10=2,C10,2.1)))))))</f>
        <v>2.1</v>
      </c>
      <c r="I14" s="17"/>
      <c r="J14" s="14"/>
      <c r="K14" s="20"/>
      <c r="L14" s="20"/>
      <c r="M14" s="20"/>
      <c r="N14" s="20"/>
      <c r="O14" s="20"/>
      <c r="P14" s="7"/>
      <c r="Q14" s="7"/>
      <c r="R14" s="7"/>
      <c r="S14" s="7"/>
      <c r="T14" s="7"/>
    </row>
    <row r="15" spans="1:20" ht="19" x14ac:dyDescent="0.25">
      <c r="A15" s="7"/>
      <c r="B15" s="19"/>
      <c r="C15" s="29"/>
      <c r="D15" s="7"/>
      <c r="E15" s="7">
        <v>2</v>
      </c>
      <c r="F15" s="7"/>
      <c r="G15" s="55" t="s">
        <v>6</v>
      </c>
      <c r="H15" s="32">
        <f>IF(E17=1,C17,(IF(E18=1,C18,(IF(E19=1,C19,(IF(E16=1,C16,1.2)))))))</f>
        <v>1.2</v>
      </c>
      <c r="I15" s="17"/>
      <c r="J15" s="14"/>
      <c r="K15" s="20"/>
      <c r="L15" s="20"/>
      <c r="M15" s="20"/>
      <c r="N15" s="20"/>
      <c r="O15" s="20"/>
      <c r="P15" s="7"/>
      <c r="Q15" s="7"/>
      <c r="R15" s="7"/>
      <c r="S15" s="7"/>
      <c r="T15" s="7"/>
    </row>
    <row r="16" spans="1:20" ht="19" x14ac:dyDescent="0.25">
      <c r="A16" s="8" t="s">
        <v>5</v>
      </c>
      <c r="B16" s="27">
        <v>2</v>
      </c>
      <c r="C16" s="33" t="s">
        <v>37</v>
      </c>
      <c r="D16" s="9"/>
      <c r="E16" s="10"/>
      <c r="F16" s="7"/>
      <c r="G16" s="54" t="s">
        <v>69</v>
      </c>
      <c r="H16" s="32">
        <f>IF(E17=2,C17,(IF(E18=2,C18,(IF(E19=2,C19,(IF(E16=2,C16,2.2)))))))</f>
        <v>2.2000000000000002</v>
      </c>
      <c r="I16" s="17"/>
      <c r="J16" s="14"/>
      <c r="K16" s="20"/>
      <c r="L16" s="20"/>
      <c r="M16" s="30"/>
      <c r="N16" s="20"/>
      <c r="O16" s="20"/>
      <c r="P16" s="7"/>
      <c r="Q16" s="7"/>
      <c r="R16" s="7"/>
      <c r="S16" s="7"/>
      <c r="T16" s="7"/>
    </row>
    <row r="17" spans="1:20" ht="19" x14ac:dyDescent="0.25">
      <c r="A17" s="56" t="s">
        <v>7</v>
      </c>
      <c r="B17" s="28">
        <v>3</v>
      </c>
      <c r="C17" s="34" t="s">
        <v>38</v>
      </c>
      <c r="D17" s="11"/>
      <c r="E17" s="12"/>
      <c r="F17" s="7"/>
      <c r="G17" s="25"/>
      <c r="H17" s="31"/>
      <c r="I17" s="31"/>
      <c r="J17" s="20"/>
      <c r="K17" s="20"/>
      <c r="L17" s="22"/>
      <c r="M17" s="30"/>
      <c r="N17" s="30"/>
      <c r="O17" s="20"/>
      <c r="P17" s="7"/>
      <c r="Q17" s="7"/>
      <c r="R17" s="7"/>
      <c r="S17" s="7"/>
      <c r="T17" s="7"/>
    </row>
    <row r="18" spans="1:20" ht="19" x14ac:dyDescent="0.25">
      <c r="A18" s="55" t="s">
        <v>6</v>
      </c>
      <c r="B18" s="28">
        <v>6</v>
      </c>
      <c r="C18" s="34" t="s">
        <v>39</v>
      </c>
      <c r="D18" s="11"/>
      <c r="E18" s="13"/>
      <c r="F18" s="7"/>
      <c r="G18" s="20"/>
      <c r="H18" s="31"/>
      <c r="I18" s="31"/>
      <c r="J18" s="20"/>
      <c r="K18" s="20"/>
      <c r="L18" s="22"/>
      <c r="M18" s="31"/>
      <c r="N18" s="31"/>
      <c r="O18" s="20"/>
      <c r="P18" s="7"/>
    </row>
    <row r="19" spans="1:20" ht="19" x14ac:dyDescent="0.25">
      <c r="A19" s="54" t="s">
        <v>69</v>
      </c>
      <c r="B19" s="28">
        <v>7</v>
      </c>
      <c r="C19" s="35" t="s">
        <v>40</v>
      </c>
      <c r="D19" s="14"/>
      <c r="E19" s="12"/>
      <c r="F19" s="7"/>
      <c r="G19" s="20"/>
      <c r="H19" s="20"/>
      <c r="I19" s="20"/>
      <c r="J19" s="20"/>
      <c r="K19" s="20"/>
      <c r="L19" s="25"/>
      <c r="M19" s="31"/>
      <c r="N19" s="31"/>
      <c r="O19" s="20"/>
      <c r="P19" s="7"/>
    </row>
    <row r="20" spans="1:20" ht="19" x14ac:dyDescent="0.25">
      <c r="F20" s="7"/>
      <c r="G20" s="22"/>
      <c r="H20" s="31"/>
      <c r="I20" s="31"/>
      <c r="J20" s="20"/>
      <c r="K20" s="20"/>
      <c r="L20" s="25"/>
      <c r="M20" s="31"/>
      <c r="N20" s="31"/>
      <c r="O20" s="20"/>
      <c r="P20" s="7"/>
    </row>
    <row r="21" spans="1:20" ht="19" x14ac:dyDescent="0.25">
      <c r="A21" s="20"/>
      <c r="B21" s="20"/>
      <c r="C21" s="21"/>
      <c r="D21" s="20"/>
      <c r="E21" s="20"/>
      <c r="F21" s="7"/>
      <c r="G21" s="25"/>
      <c r="H21" s="31"/>
      <c r="I21" s="31"/>
      <c r="J21" s="20"/>
      <c r="K21" s="20"/>
      <c r="L21" s="20"/>
      <c r="M21" s="20"/>
      <c r="N21" s="20"/>
      <c r="O21" s="20"/>
      <c r="P21" s="7"/>
    </row>
    <row r="22" spans="1:20" ht="19" x14ac:dyDescent="0.25">
      <c r="A22" s="22"/>
      <c r="B22" s="20"/>
      <c r="C22" s="23"/>
      <c r="D22" s="24"/>
      <c r="E22" s="20"/>
      <c r="F22" s="7"/>
      <c r="G22" s="25"/>
      <c r="H22" s="31"/>
      <c r="I22" s="31"/>
      <c r="J22" s="20"/>
      <c r="K22" s="20"/>
      <c r="L22" s="20"/>
      <c r="M22" s="20"/>
      <c r="N22" s="20"/>
      <c r="O22" s="20"/>
      <c r="P22" s="7"/>
    </row>
    <row r="23" spans="1:20" ht="19" x14ac:dyDescent="0.25">
      <c r="A23" s="25"/>
      <c r="B23" s="20"/>
      <c r="C23" s="23"/>
      <c r="D23" s="24"/>
      <c r="E23" s="20"/>
      <c r="F23" s="7"/>
      <c r="G23" s="25"/>
      <c r="H23" s="31"/>
      <c r="I23" s="31"/>
      <c r="J23" s="20"/>
      <c r="K23" s="20"/>
      <c r="L23" s="22"/>
      <c r="M23" s="30"/>
      <c r="N23" s="30"/>
      <c r="O23" s="20"/>
      <c r="P23" s="7"/>
    </row>
    <row r="24" spans="1:20" ht="19" x14ac:dyDescent="0.25">
      <c r="A24" s="25"/>
      <c r="B24" s="20"/>
      <c r="C24" s="23"/>
      <c r="D24" s="24"/>
      <c r="E24" s="20"/>
      <c r="F24" s="7"/>
      <c r="G24" s="20"/>
      <c r="H24" s="31"/>
      <c r="I24" s="31"/>
      <c r="J24" s="20"/>
      <c r="K24" s="20"/>
      <c r="L24" s="22"/>
      <c r="M24" s="31"/>
      <c r="N24" s="31"/>
      <c r="O24" s="20"/>
      <c r="P24" s="7"/>
      <c r="Q24" s="7"/>
      <c r="R24" s="7"/>
      <c r="S24" s="7"/>
      <c r="T24" s="7"/>
    </row>
    <row r="25" spans="1:20" ht="19" x14ac:dyDescent="0.25">
      <c r="A25" s="25"/>
      <c r="B25" s="20"/>
      <c r="C25" s="23"/>
      <c r="D25" s="24"/>
      <c r="E25" s="20"/>
      <c r="F25" s="7"/>
      <c r="G25" s="20"/>
      <c r="H25" s="20"/>
      <c r="I25" s="20"/>
      <c r="J25" s="20"/>
      <c r="K25" s="20"/>
      <c r="L25" s="25"/>
      <c r="M25" s="31"/>
      <c r="N25" s="31"/>
      <c r="O25" s="20"/>
      <c r="P25" s="7"/>
      <c r="Q25" s="7"/>
      <c r="R25" s="7"/>
      <c r="S25" s="7"/>
      <c r="T25" s="7"/>
    </row>
    <row r="26" spans="1:20" ht="19" x14ac:dyDescent="0.25">
      <c r="A26" s="26"/>
      <c r="B26" s="26"/>
      <c r="C26" s="26"/>
      <c r="D26" s="26"/>
      <c r="E26" s="26"/>
      <c r="F26" s="7"/>
      <c r="G26" s="22"/>
      <c r="H26" s="31"/>
      <c r="I26" s="31"/>
      <c r="J26" s="20"/>
      <c r="K26" s="20"/>
      <c r="L26" s="25"/>
      <c r="M26" s="31"/>
      <c r="N26" s="31"/>
      <c r="O26" s="20"/>
      <c r="P26" s="7"/>
      <c r="Q26" s="7"/>
      <c r="R26" s="7"/>
      <c r="S26" s="7"/>
      <c r="T26" s="7"/>
    </row>
    <row r="27" spans="1:20" ht="19" x14ac:dyDescent="0.25">
      <c r="A27" s="20"/>
      <c r="B27" s="20"/>
      <c r="C27" s="21"/>
      <c r="D27" s="20"/>
      <c r="E27" s="20"/>
      <c r="F27" s="7"/>
      <c r="G27" s="25"/>
      <c r="H27" s="31"/>
      <c r="I27" s="31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</row>
    <row r="28" spans="1:20" ht="19" x14ac:dyDescent="0.25">
      <c r="A28" s="22"/>
      <c r="B28" s="20"/>
      <c r="C28" s="23"/>
      <c r="D28" s="24"/>
      <c r="E28" s="20"/>
      <c r="F28" s="7"/>
      <c r="G28" s="25"/>
      <c r="H28" s="31"/>
      <c r="I28" s="31"/>
      <c r="J28" s="20"/>
      <c r="K28" s="20"/>
      <c r="L28" s="20"/>
      <c r="M28" s="20"/>
      <c r="N28" s="20"/>
      <c r="O28" s="20"/>
      <c r="P28" s="7"/>
      <c r="Q28" s="7"/>
      <c r="R28" s="7"/>
      <c r="S28" s="7"/>
      <c r="T28" s="7"/>
    </row>
    <row r="29" spans="1:20" ht="19" x14ac:dyDescent="0.25">
      <c r="A29" s="25"/>
      <c r="B29" s="20"/>
      <c r="C29" s="23"/>
      <c r="D29" s="24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7"/>
      <c r="R29" s="7"/>
      <c r="S29" s="7"/>
      <c r="T29" s="7"/>
    </row>
    <row r="30" spans="1:20" ht="19" x14ac:dyDescent="0.25">
      <c r="A30" s="25"/>
      <c r="B30" s="20"/>
      <c r="C30" s="23"/>
      <c r="D30" s="24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9" x14ac:dyDescent="0.25">
      <c r="A31" s="25"/>
      <c r="B31" s="20"/>
      <c r="C31" s="23"/>
      <c r="D31" s="24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9" x14ac:dyDescent="0.25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9" x14ac:dyDescent="0.25">
      <c r="A33" s="20"/>
      <c r="B33" s="20"/>
      <c r="C33" s="21"/>
      <c r="D33" s="20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9" x14ac:dyDescent="0.25">
      <c r="A34" s="22"/>
      <c r="B34" s="20"/>
      <c r="C34" s="23"/>
      <c r="D34" s="24"/>
      <c r="E34" s="20"/>
    </row>
    <row r="35" spans="1:20" ht="19" x14ac:dyDescent="0.25">
      <c r="A35" s="25"/>
      <c r="B35" s="20"/>
      <c r="C35" s="23"/>
      <c r="D35" s="24"/>
      <c r="E35" s="20"/>
    </row>
    <row r="36" spans="1:20" ht="19" x14ac:dyDescent="0.25">
      <c r="A36" s="25"/>
      <c r="B36" s="20"/>
      <c r="C36" s="23"/>
      <c r="D36" s="24"/>
      <c r="E36" s="20"/>
    </row>
    <row r="37" spans="1:20" ht="19" x14ac:dyDescent="0.25">
      <c r="A37" s="25"/>
      <c r="B37" s="20"/>
      <c r="C37" s="21"/>
      <c r="D37" s="20"/>
      <c r="E37" s="20"/>
    </row>
    <row r="38" spans="1:20" x14ac:dyDescent="0.2">
      <c r="A38" s="26"/>
      <c r="B38" s="26"/>
      <c r="C38" s="26"/>
      <c r="D38" s="26"/>
      <c r="E38" s="26"/>
    </row>
    <row r="39" spans="1:20" x14ac:dyDescent="0.2">
      <c r="A39" s="26"/>
      <c r="B39" s="26"/>
      <c r="C39" s="26"/>
      <c r="D39" s="26"/>
      <c r="E39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44B7-BBE6-5749-A785-EBFE757039A6}">
  <dimension ref="A1:T39"/>
  <sheetViews>
    <sheetView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0.83203125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12</v>
      </c>
      <c r="B5" s="2"/>
      <c r="C5" s="3"/>
    </row>
    <row r="6" spans="1:20" ht="19" x14ac:dyDescent="0.25">
      <c r="A6" s="18" t="s">
        <v>11</v>
      </c>
    </row>
    <row r="8" spans="1:20" ht="19" x14ac:dyDescent="0.25">
      <c r="B8" s="5"/>
      <c r="C8" s="15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27">
        <v>1</v>
      </c>
      <c r="C10" s="33" t="s">
        <v>55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28">
        <v>4</v>
      </c>
      <c r="C11" s="34" t="s">
        <v>22</v>
      </c>
      <c r="D11" s="11"/>
      <c r="E11" s="12"/>
      <c r="F11" s="7"/>
      <c r="G11" s="7"/>
      <c r="H11" s="15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28">
        <v>5</v>
      </c>
      <c r="C12" s="34" t="s">
        <v>51</v>
      </c>
      <c r="D12" s="11"/>
      <c r="E12" s="13"/>
      <c r="F12" s="7"/>
      <c r="G12" s="5"/>
      <c r="H12" s="15"/>
      <c r="I12" s="15"/>
      <c r="J12" s="7">
        <v>3</v>
      </c>
      <c r="K12" s="20"/>
      <c r="L12" s="20"/>
      <c r="M12" s="20"/>
      <c r="N12" s="20"/>
      <c r="O12" s="20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28">
        <v>8</v>
      </c>
      <c r="C13" s="35" t="s">
        <v>56</v>
      </c>
      <c r="D13" s="14"/>
      <c r="E13" s="12"/>
      <c r="F13" s="7"/>
      <c r="G13" s="8" t="s">
        <v>5</v>
      </c>
      <c r="H13" s="32">
        <f>IF(E11=1,C11,(IF(E12=1,C12,(IF(E13=1,C13,(IF(E10=1,C10,1.1)))))))</f>
        <v>1.1000000000000001</v>
      </c>
      <c r="I13" s="16"/>
      <c r="J13" s="12"/>
      <c r="K13" s="20"/>
      <c r="L13" s="20"/>
      <c r="M13" s="20"/>
      <c r="N13" s="20"/>
      <c r="O13" s="20"/>
      <c r="P13" s="7"/>
      <c r="Q13" s="7"/>
      <c r="R13" s="7"/>
      <c r="S13" s="7"/>
      <c r="T13" s="7"/>
    </row>
    <row r="14" spans="1:20" ht="19" x14ac:dyDescent="0.25">
      <c r="B14" s="19"/>
      <c r="C14" s="2"/>
      <c r="F14" s="7"/>
      <c r="G14" s="56" t="s">
        <v>7</v>
      </c>
      <c r="H14" s="32">
        <f>IF(E11=2,C11,(IF(E12=2,C12,(IF(E13=2,C13,(IF(E10=2,C10,2.1)))))))</f>
        <v>2.1</v>
      </c>
      <c r="I14" s="17"/>
      <c r="J14" s="14"/>
      <c r="K14" s="20"/>
      <c r="L14" s="20"/>
      <c r="M14" s="20"/>
      <c r="N14" s="20"/>
      <c r="O14" s="20"/>
      <c r="P14" s="7"/>
      <c r="Q14" s="7"/>
      <c r="R14" s="7"/>
      <c r="S14" s="7"/>
      <c r="T14" s="7"/>
    </row>
    <row r="15" spans="1:20" ht="19" x14ac:dyDescent="0.25">
      <c r="A15" s="7"/>
      <c r="B15" s="19"/>
      <c r="C15" s="29"/>
      <c r="D15" s="7"/>
      <c r="E15" s="7">
        <v>2</v>
      </c>
      <c r="F15" s="7"/>
      <c r="G15" s="55" t="s">
        <v>6</v>
      </c>
      <c r="H15" s="32">
        <f>IF(E17=1,C17,(IF(E18=1,C18,(IF(E19=1,C19,(IF(E16=1,C16,1.2)))))))</f>
        <v>1.2</v>
      </c>
      <c r="I15" s="17"/>
      <c r="J15" s="14"/>
      <c r="K15" s="20"/>
      <c r="L15" s="20"/>
      <c r="M15" s="20"/>
      <c r="N15" s="20"/>
      <c r="O15" s="20"/>
      <c r="P15" s="7"/>
      <c r="Q15" s="7"/>
      <c r="R15" s="7"/>
      <c r="S15" s="7"/>
      <c r="T15" s="7"/>
    </row>
    <row r="16" spans="1:20" ht="19" x14ac:dyDescent="0.25">
      <c r="A16" s="8" t="s">
        <v>5</v>
      </c>
      <c r="B16" s="27">
        <v>2</v>
      </c>
      <c r="C16" s="33" t="s">
        <v>23</v>
      </c>
      <c r="D16" s="9"/>
      <c r="E16" s="10"/>
      <c r="F16" s="7"/>
      <c r="G16" s="54" t="s">
        <v>69</v>
      </c>
      <c r="H16" s="32">
        <f>IF(E17=2,C17,(IF(E18=2,C18,(IF(E19=2,C19,(IF(E16=2,C16,2.2)))))))</f>
        <v>2.2000000000000002</v>
      </c>
      <c r="I16" s="17"/>
      <c r="J16" s="14"/>
      <c r="K16" s="20"/>
      <c r="L16" s="20"/>
      <c r="M16" s="30"/>
      <c r="N16" s="20"/>
      <c r="O16" s="20"/>
      <c r="P16" s="7"/>
      <c r="Q16" s="7"/>
      <c r="R16" s="7"/>
      <c r="S16" s="7"/>
      <c r="T16" s="7"/>
    </row>
    <row r="17" spans="1:20" ht="19" x14ac:dyDescent="0.25">
      <c r="A17" s="56" t="s">
        <v>7</v>
      </c>
      <c r="B17" s="28">
        <v>3</v>
      </c>
      <c r="C17" s="34" t="s">
        <v>52</v>
      </c>
      <c r="D17" s="11"/>
      <c r="E17" s="12"/>
      <c r="F17" s="7"/>
      <c r="G17" s="25"/>
      <c r="H17" s="31"/>
      <c r="I17" s="31"/>
      <c r="J17" s="20"/>
      <c r="K17" s="20"/>
      <c r="L17" s="22"/>
      <c r="M17" s="30"/>
      <c r="N17" s="30"/>
      <c r="O17" s="20"/>
      <c r="P17" s="7"/>
      <c r="Q17" s="7"/>
      <c r="R17" s="7"/>
      <c r="S17" s="7"/>
      <c r="T17" s="7"/>
    </row>
    <row r="18" spans="1:20" ht="19" x14ac:dyDescent="0.25">
      <c r="A18" s="55" t="s">
        <v>6</v>
      </c>
      <c r="B18" s="28">
        <v>6</v>
      </c>
      <c r="C18" s="34" t="s">
        <v>20</v>
      </c>
      <c r="D18" s="11"/>
      <c r="E18" s="13"/>
      <c r="F18" s="7"/>
      <c r="G18" s="20"/>
      <c r="H18" s="31"/>
      <c r="I18" s="31"/>
      <c r="J18" s="20"/>
      <c r="K18" s="20"/>
      <c r="L18" s="22"/>
      <c r="M18" s="31"/>
      <c r="N18" s="31"/>
      <c r="O18" s="20"/>
      <c r="P18" s="7"/>
    </row>
    <row r="19" spans="1:20" ht="19" x14ac:dyDescent="0.25">
      <c r="A19" s="54" t="s">
        <v>69</v>
      </c>
      <c r="B19" s="28">
        <v>7</v>
      </c>
      <c r="C19" s="35" t="s">
        <v>49</v>
      </c>
      <c r="D19" s="14"/>
      <c r="E19" s="12"/>
      <c r="F19" s="7"/>
      <c r="G19" s="20"/>
      <c r="H19" s="20"/>
      <c r="I19" s="20"/>
      <c r="J19" s="20"/>
      <c r="K19" s="20"/>
      <c r="L19" s="25"/>
      <c r="M19" s="31"/>
      <c r="N19" s="31"/>
      <c r="O19" s="20"/>
      <c r="P19" s="7"/>
    </row>
    <row r="20" spans="1:20" ht="19" x14ac:dyDescent="0.25">
      <c r="F20" s="7"/>
      <c r="G20" s="22"/>
      <c r="H20" s="31"/>
      <c r="I20" s="31"/>
      <c r="J20" s="20"/>
      <c r="K20" s="20"/>
      <c r="L20" s="25"/>
      <c r="M20" s="31"/>
      <c r="N20" s="31"/>
      <c r="O20" s="20"/>
      <c r="P20" s="7"/>
    </row>
    <row r="21" spans="1:20" ht="19" x14ac:dyDescent="0.25">
      <c r="A21" s="20"/>
      <c r="B21" s="20"/>
      <c r="C21" s="21"/>
      <c r="D21" s="20"/>
      <c r="E21" s="20"/>
      <c r="F21" s="7"/>
      <c r="G21" s="25"/>
      <c r="H21" s="31"/>
      <c r="I21" s="31"/>
      <c r="J21" s="20"/>
      <c r="K21" s="20"/>
      <c r="L21" s="20"/>
      <c r="M21" s="20"/>
      <c r="N21" s="20"/>
      <c r="O21" s="20"/>
      <c r="P21" s="7"/>
    </row>
    <row r="22" spans="1:20" ht="19" x14ac:dyDescent="0.25">
      <c r="A22" s="22"/>
      <c r="B22" s="20"/>
      <c r="C22" s="23"/>
      <c r="D22" s="24"/>
      <c r="E22" s="20"/>
      <c r="F22" s="7"/>
      <c r="G22" s="25"/>
      <c r="H22" s="31"/>
      <c r="I22" s="31"/>
      <c r="J22" s="20"/>
      <c r="K22" s="20"/>
      <c r="L22" s="20"/>
      <c r="M22" s="20"/>
      <c r="N22" s="20"/>
      <c r="O22" s="20"/>
      <c r="P22" s="7"/>
    </row>
    <row r="23" spans="1:20" ht="19" x14ac:dyDescent="0.25">
      <c r="A23" s="25"/>
      <c r="B23" s="20"/>
      <c r="C23" s="23"/>
      <c r="D23" s="24"/>
      <c r="E23" s="20"/>
      <c r="F23" s="7"/>
      <c r="G23" s="25"/>
      <c r="H23" s="31"/>
      <c r="I23" s="31"/>
      <c r="J23" s="20"/>
      <c r="K23" s="20"/>
      <c r="L23" s="22"/>
      <c r="M23" s="30"/>
      <c r="N23" s="30"/>
      <c r="O23" s="20"/>
      <c r="P23" s="7"/>
    </row>
    <row r="24" spans="1:20" ht="19" x14ac:dyDescent="0.25">
      <c r="A24" s="25"/>
      <c r="B24" s="20"/>
      <c r="C24" s="23"/>
      <c r="D24" s="24"/>
      <c r="E24" s="20"/>
      <c r="F24" s="7"/>
      <c r="G24" s="20"/>
      <c r="H24" s="31"/>
      <c r="I24" s="31"/>
      <c r="J24" s="20"/>
      <c r="K24" s="20"/>
      <c r="L24" s="22"/>
      <c r="M24" s="31"/>
      <c r="N24" s="31"/>
      <c r="O24" s="20"/>
      <c r="P24" s="7"/>
      <c r="Q24" s="7"/>
      <c r="R24" s="7"/>
      <c r="S24" s="7"/>
      <c r="T24" s="7"/>
    </row>
    <row r="25" spans="1:20" ht="19" x14ac:dyDescent="0.25">
      <c r="A25" s="25"/>
      <c r="B25" s="20"/>
      <c r="C25" s="23"/>
      <c r="D25" s="24"/>
      <c r="E25" s="20"/>
      <c r="F25" s="7"/>
      <c r="G25" s="20"/>
      <c r="H25" s="20"/>
      <c r="I25" s="20"/>
      <c r="J25" s="20"/>
      <c r="K25" s="20"/>
      <c r="L25" s="25"/>
      <c r="M25" s="31"/>
      <c r="N25" s="31"/>
      <c r="O25" s="20"/>
      <c r="P25" s="7"/>
      <c r="Q25" s="7"/>
      <c r="R25" s="7"/>
      <c r="S25" s="7"/>
      <c r="T25" s="7"/>
    </row>
    <row r="26" spans="1:20" ht="19" x14ac:dyDescent="0.25">
      <c r="A26" s="26"/>
      <c r="B26" s="26"/>
      <c r="C26" s="26"/>
      <c r="D26" s="26"/>
      <c r="E26" s="26"/>
      <c r="F26" s="7"/>
      <c r="G26" s="22"/>
      <c r="H26" s="31"/>
      <c r="I26" s="31"/>
      <c r="J26" s="20"/>
      <c r="K26" s="20"/>
      <c r="L26" s="25"/>
      <c r="M26" s="31"/>
      <c r="N26" s="31"/>
      <c r="O26" s="20"/>
      <c r="P26" s="7"/>
      <c r="Q26" s="7"/>
      <c r="R26" s="7"/>
      <c r="S26" s="7"/>
      <c r="T26" s="7"/>
    </row>
    <row r="27" spans="1:20" ht="19" x14ac:dyDescent="0.25">
      <c r="A27" s="20"/>
      <c r="B27" s="20"/>
      <c r="C27" s="21"/>
      <c r="D27" s="20"/>
      <c r="E27" s="20"/>
      <c r="F27" s="7"/>
      <c r="G27" s="25"/>
      <c r="H27" s="31"/>
      <c r="I27" s="31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</row>
    <row r="28" spans="1:20" ht="19" x14ac:dyDescent="0.25">
      <c r="A28" s="22"/>
      <c r="B28" s="20"/>
      <c r="C28" s="23"/>
      <c r="D28" s="24"/>
      <c r="E28" s="20"/>
      <c r="F28" s="7"/>
      <c r="G28" s="25"/>
      <c r="H28" s="31"/>
      <c r="I28" s="31"/>
      <c r="J28" s="20"/>
      <c r="K28" s="20"/>
      <c r="L28" s="20"/>
      <c r="M28" s="20"/>
      <c r="N28" s="20"/>
      <c r="O28" s="20"/>
      <c r="P28" s="7"/>
      <c r="Q28" s="7"/>
      <c r="R28" s="7"/>
      <c r="S28" s="7"/>
      <c r="T28" s="7"/>
    </row>
    <row r="29" spans="1:20" ht="19" x14ac:dyDescent="0.25">
      <c r="A29" s="25"/>
      <c r="B29" s="20"/>
      <c r="C29" s="23"/>
      <c r="D29" s="24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7"/>
      <c r="R29" s="7"/>
      <c r="S29" s="7"/>
      <c r="T29" s="7"/>
    </row>
    <row r="30" spans="1:20" ht="19" x14ac:dyDescent="0.25">
      <c r="A30" s="25"/>
      <c r="B30" s="20"/>
      <c r="C30" s="23"/>
      <c r="D30" s="24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9" x14ac:dyDescent="0.25">
      <c r="A31" s="25"/>
      <c r="B31" s="20"/>
      <c r="C31" s="23"/>
      <c r="D31" s="24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9" x14ac:dyDescent="0.25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9" x14ac:dyDescent="0.25">
      <c r="A33" s="20"/>
      <c r="B33" s="20"/>
      <c r="C33" s="21"/>
      <c r="D33" s="20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9" x14ac:dyDescent="0.25">
      <c r="A34" s="22"/>
      <c r="B34" s="20"/>
      <c r="C34" s="23"/>
      <c r="D34" s="24"/>
      <c r="E34" s="20"/>
    </row>
    <row r="35" spans="1:20" ht="19" x14ac:dyDescent="0.25">
      <c r="A35" s="25"/>
      <c r="B35" s="20"/>
      <c r="C35" s="23"/>
      <c r="D35" s="24"/>
      <c r="E35" s="20"/>
    </row>
    <row r="36" spans="1:20" ht="19" x14ac:dyDescent="0.25">
      <c r="A36" s="25"/>
      <c r="B36" s="20"/>
      <c r="C36" s="23"/>
      <c r="D36" s="24"/>
      <c r="E36" s="20"/>
    </row>
    <row r="37" spans="1:20" ht="19" x14ac:dyDescent="0.25">
      <c r="A37" s="25"/>
      <c r="B37" s="20"/>
      <c r="C37" s="21"/>
      <c r="D37" s="20"/>
      <c r="E37" s="20"/>
    </row>
    <row r="38" spans="1:20" x14ac:dyDescent="0.2">
      <c r="A38" s="26"/>
      <c r="B38" s="26"/>
      <c r="C38" s="26"/>
      <c r="D38" s="26"/>
      <c r="E38" s="26"/>
    </row>
    <row r="39" spans="1:20" x14ac:dyDescent="0.2">
      <c r="A39" s="26"/>
      <c r="B39" s="26"/>
      <c r="C39" s="26"/>
      <c r="D39" s="26"/>
      <c r="E39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9D20-6811-6448-B7B4-C8BD947528B4}">
  <dimension ref="A1:T39"/>
  <sheetViews>
    <sheetView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0.83203125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13</v>
      </c>
      <c r="B5" s="2"/>
      <c r="C5" s="3"/>
    </row>
    <row r="6" spans="1:20" ht="19" x14ac:dyDescent="0.25">
      <c r="A6" s="18" t="s">
        <v>11</v>
      </c>
    </row>
    <row r="8" spans="1:20" ht="19" x14ac:dyDescent="0.25">
      <c r="B8" s="5"/>
      <c r="C8" s="15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27">
        <v>1</v>
      </c>
      <c r="C10" s="33" t="s">
        <v>35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28">
        <v>4</v>
      </c>
      <c r="C11" s="34" t="s">
        <v>57</v>
      </c>
      <c r="D11" s="11"/>
      <c r="E11" s="12"/>
      <c r="F11" s="7"/>
      <c r="G11" s="7"/>
      <c r="H11" s="15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28">
        <v>5</v>
      </c>
      <c r="C12" s="34" t="s">
        <v>34</v>
      </c>
      <c r="D12" s="11"/>
      <c r="E12" s="13"/>
      <c r="F12" s="7"/>
      <c r="G12" s="5"/>
      <c r="H12" s="15"/>
      <c r="I12" s="15"/>
      <c r="J12" s="7">
        <v>3</v>
      </c>
      <c r="K12" s="20"/>
      <c r="L12" s="20"/>
      <c r="M12" s="20"/>
      <c r="N12" s="20"/>
      <c r="O12" s="20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28">
        <v>8</v>
      </c>
      <c r="C13" s="35" t="s">
        <v>40</v>
      </c>
      <c r="D13" s="14"/>
      <c r="E13" s="12"/>
      <c r="F13" s="7"/>
      <c r="G13" s="8" t="s">
        <v>5</v>
      </c>
      <c r="H13" s="32">
        <f>IF(E11=1,C11,(IF(E12=1,C12,(IF(E13=1,C13,(IF(E10=1,C10,1.1)))))))</f>
        <v>1.1000000000000001</v>
      </c>
      <c r="I13" s="16"/>
      <c r="J13" s="12"/>
      <c r="K13" s="20"/>
      <c r="L13" s="20"/>
      <c r="M13" s="20"/>
      <c r="N13" s="20"/>
      <c r="O13" s="20"/>
      <c r="P13" s="7"/>
      <c r="Q13" s="7"/>
      <c r="R13" s="7"/>
      <c r="S13" s="7"/>
      <c r="T13" s="7"/>
    </row>
    <row r="14" spans="1:20" ht="19" x14ac:dyDescent="0.25">
      <c r="B14" s="19"/>
      <c r="C14" s="2"/>
      <c r="F14" s="7"/>
      <c r="G14" s="56" t="s">
        <v>7</v>
      </c>
      <c r="H14" s="32">
        <f>IF(E11=2,C11,(IF(E12=2,C12,(IF(E13=2,C13,(IF(E10=2,C10,2.1)))))))</f>
        <v>2.1</v>
      </c>
      <c r="I14" s="17"/>
      <c r="J14" s="14"/>
      <c r="K14" s="20"/>
      <c r="L14" s="20"/>
      <c r="M14" s="20"/>
      <c r="N14" s="20"/>
      <c r="O14" s="20"/>
      <c r="P14" s="7"/>
      <c r="Q14" s="7"/>
      <c r="R14" s="7"/>
      <c r="S14" s="7"/>
      <c r="T14" s="7"/>
    </row>
    <row r="15" spans="1:20" ht="19" x14ac:dyDescent="0.25">
      <c r="A15" s="7"/>
      <c r="B15" s="19"/>
      <c r="C15" s="29"/>
      <c r="D15" s="7"/>
      <c r="E15" s="7">
        <v>2</v>
      </c>
      <c r="F15" s="7"/>
      <c r="G15" s="55" t="s">
        <v>6</v>
      </c>
      <c r="H15" s="32">
        <f>IF(E17=1,C17,(IF(E18=1,C18,(IF(E19=1,C19,(IF(E16=1,C16,1.2)))))))</f>
        <v>1.2</v>
      </c>
      <c r="I15" s="17"/>
      <c r="J15" s="14"/>
      <c r="K15" s="20"/>
      <c r="L15" s="20"/>
      <c r="M15" s="20"/>
      <c r="N15" s="20"/>
      <c r="O15" s="20"/>
      <c r="P15" s="7"/>
      <c r="Q15" s="7"/>
      <c r="R15" s="7"/>
      <c r="S15" s="7"/>
      <c r="T15" s="7"/>
    </row>
    <row r="16" spans="1:20" ht="19" x14ac:dyDescent="0.25">
      <c r="A16" s="8" t="s">
        <v>5</v>
      </c>
      <c r="B16" s="27">
        <v>2</v>
      </c>
      <c r="C16" s="33" t="s">
        <v>58</v>
      </c>
      <c r="D16" s="9"/>
      <c r="E16" s="10"/>
      <c r="F16" s="7"/>
      <c r="G16" s="54" t="s">
        <v>69</v>
      </c>
      <c r="H16" s="32">
        <f>IF(E17=2,C17,(IF(E18=2,C18,(IF(E19=2,C19,(IF(E16=2,C16,2.2)))))))</f>
        <v>2.2000000000000002</v>
      </c>
      <c r="I16" s="17"/>
      <c r="J16" s="14"/>
      <c r="K16" s="20"/>
      <c r="L16" s="20"/>
      <c r="M16" s="30"/>
      <c r="N16" s="20"/>
      <c r="O16" s="20"/>
      <c r="P16" s="7"/>
      <c r="Q16" s="7"/>
      <c r="R16" s="7"/>
      <c r="S16" s="7"/>
      <c r="T16" s="7"/>
    </row>
    <row r="17" spans="1:20" ht="19" x14ac:dyDescent="0.25">
      <c r="A17" s="56" t="s">
        <v>7</v>
      </c>
      <c r="B17" s="28">
        <v>3</v>
      </c>
      <c r="C17" s="34" t="s">
        <v>59</v>
      </c>
      <c r="D17" s="11"/>
      <c r="E17" s="12"/>
      <c r="F17" s="7"/>
      <c r="G17" s="25"/>
      <c r="H17" s="31"/>
      <c r="I17" s="31"/>
      <c r="J17" s="20"/>
      <c r="K17" s="20"/>
      <c r="L17" s="22"/>
      <c r="M17" s="30"/>
      <c r="N17" s="30"/>
      <c r="O17" s="20"/>
      <c r="P17" s="7"/>
      <c r="Q17" s="7"/>
      <c r="R17" s="7"/>
      <c r="S17" s="7"/>
      <c r="T17" s="7"/>
    </row>
    <row r="18" spans="1:20" ht="19" x14ac:dyDescent="0.25">
      <c r="A18" s="55" t="s">
        <v>6</v>
      </c>
      <c r="B18" s="28">
        <v>6</v>
      </c>
      <c r="C18" s="34" t="s">
        <v>60</v>
      </c>
      <c r="D18" s="11"/>
      <c r="E18" s="13"/>
      <c r="F18" s="7"/>
      <c r="G18" s="20"/>
      <c r="H18" s="31"/>
      <c r="I18" s="31"/>
      <c r="J18" s="20"/>
      <c r="K18" s="20"/>
      <c r="L18" s="22"/>
      <c r="M18" s="31"/>
      <c r="N18" s="31"/>
      <c r="O18" s="20"/>
      <c r="P18" s="7"/>
    </row>
    <row r="19" spans="1:20" ht="19" x14ac:dyDescent="0.25">
      <c r="A19" s="54" t="s">
        <v>69</v>
      </c>
      <c r="B19" s="28">
        <v>7</v>
      </c>
      <c r="C19" s="35" t="s">
        <v>61</v>
      </c>
      <c r="D19" s="14"/>
      <c r="E19" s="12"/>
      <c r="F19" s="7"/>
      <c r="G19" s="20"/>
      <c r="H19" s="20"/>
      <c r="I19" s="20"/>
      <c r="J19" s="20"/>
      <c r="K19" s="20"/>
      <c r="L19" s="25"/>
      <c r="M19" s="31"/>
      <c r="N19" s="31"/>
      <c r="O19" s="20"/>
      <c r="P19" s="7"/>
    </row>
    <row r="20" spans="1:20" ht="19" x14ac:dyDescent="0.25">
      <c r="F20" s="7"/>
      <c r="G20" s="22"/>
      <c r="H20" s="31"/>
      <c r="I20" s="31"/>
      <c r="J20" s="20"/>
      <c r="K20" s="20"/>
      <c r="L20" s="25"/>
      <c r="M20" s="31"/>
      <c r="N20" s="31"/>
      <c r="O20" s="20"/>
      <c r="P20" s="7"/>
    </row>
    <row r="21" spans="1:20" ht="19" x14ac:dyDescent="0.25">
      <c r="A21" s="20"/>
      <c r="B21" s="20"/>
      <c r="C21" s="21"/>
      <c r="D21" s="20"/>
      <c r="E21" s="20"/>
      <c r="F21" s="7"/>
      <c r="G21" s="25"/>
      <c r="H21" s="31"/>
      <c r="I21" s="31"/>
      <c r="J21" s="20"/>
      <c r="K21" s="20"/>
      <c r="L21" s="20"/>
      <c r="M21" s="20"/>
      <c r="N21" s="20"/>
      <c r="O21" s="20"/>
      <c r="P21" s="7"/>
    </row>
    <row r="22" spans="1:20" ht="19" x14ac:dyDescent="0.25">
      <c r="A22" s="22"/>
      <c r="B22" s="20"/>
      <c r="C22" s="23"/>
      <c r="D22" s="24"/>
      <c r="E22" s="20"/>
      <c r="F22" s="7"/>
      <c r="G22" s="25"/>
      <c r="H22" s="31"/>
      <c r="I22" s="31"/>
      <c r="J22" s="20"/>
      <c r="K22" s="20"/>
      <c r="L22" s="20"/>
      <c r="M22" s="20"/>
      <c r="N22" s="20"/>
      <c r="O22" s="20"/>
      <c r="P22" s="7"/>
    </row>
    <row r="23" spans="1:20" ht="19" x14ac:dyDescent="0.25">
      <c r="A23" s="25"/>
      <c r="B23" s="20"/>
      <c r="C23" s="23"/>
      <c r="D23" s="24"/>
      <c r="E23" s="20"/>
      <c r="F23" s="7"/>
      <c r="G23" s="25"/>
      <c r="H23" s="31"/>
      <c r="I23" s="31"/>
      <c r="J23" s="20"/>
      <c r="K23" s="20"/>
      <c r="L23" s="22"/>
      <c r="M23" s="30"/>
      <c r="N23" s="30"/>
      <c r="O23" s="20"/>
      <c r="P23" s="7"/>
    </row>
    <row r="24" spans="1:20" ht="19" x14ac:dyDescent="0.25">
      <c r="A24" s="25"/>
      <c r="B24" s="20"/>
      <c r="C24" s="23"/>
      <c r="D24" s="24"/>
      <c r="E24" s="20"/>
      <c r="F24" s="7"/>
      <c r="G24" s="20"/>
      <c r="H24" s="31"/>
      <c r="I24" s="31"/>
      <c r="J24" s="20"/>
      <c r="K24" s="20"/>
      <c r="L24" s="22"/>
      <c r="M24" s="31"/>
      <c r="N24" s="31"/>
      <c r="O24" s="20"/>
      <c r="P24" s="7"/>
      <c r="Q24" s="7"/>
      <c r="R24" s="7"/>
      <c r="S24" s="7"/>
      <c r="T24" s="7"/>
    </row>
    <row r="25" spans="1:20" ht="19" x14ac:dyDescent="0.25">
      <c r="A25" s="25"/>
      <c r="B25" s="20"/>
      <c r="C25" s="23"/>
      <c r="D25" s="24"/>
      <c r="E25" s="20"/>
      <c r="F25" s="7"/>
      <c r="G25" s="20"/>
      <c r="H25" s="20"/>
      <c r="I25" s="20"/>
      <c r="J25" s="20"/>
      <c r="K25" s="20"/>
      <c r="L25" s="25"/>
      <c r="M25" s="31"/>
      <c r="N25" s="31"/>
      <c r="O25" s="20"/>
      <c r="P25" s="7"/>
      <c r="Q25" s="7"/>
      <c r="R25" s="7"/>
      <c r="S25" s="7"/>
      <c r="T25" s="7"/>
    </row>
    <row r="26" spans="1:20" ht="19" x14ac:dyDescent="0.25">
      <c r="A26" s="26"/>
      <c r="B26" s="26"/>
      <c r="C26" s="26"/>
      <c r="D26" s="26"/>
      <c r="E26" s="26"/>
      <c r="F26" s="7"/>
      <c r="G26" s="22"/>
      <c r="H26" s="31"/>
      <c r="I26" s="31"/>
      <c r="J26" s="20"/>
      <c r="K26" s="20"/>
      <c r="L26" s="25"/>
      <c r="M26" s="31"/>
      <c r="N26" s="31"/>
      <c r="O26" s="20"/>
      <c r="P26" s="7"/>
      <c r="Q26" s="7"/>
      <c r="R26" s="7"/>
      <c r="S26" s="7"/>
      <c r="T26" s="7"/>
    </row>
    <row r="27" spans="1:20" ht="19" x14ac:dyDescent="0.25">
      <c r="A27" s="20"/>
      <c r="B27" s="20"/>
      <c r="C27" s="21"/>
      <c r="D27" s="20"/>
      <c r="E27" s="20"/>
      <c r="F27" s="7"/>
      <c r="G27" s="25"/>
      <c r="H27" s="31"/>
      <c r="I27" s="31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</row>
    <row r="28" spans="1:20" ht="19" x14ac:dyDescent="0.25">
      <c r="A28" s="22"/>
      <c r="B28" s="20"/>
      <c r="C28" s="23"/>
      <c r="D28" s="24"/>
      <c r="E28" s="20"/>
      <c r="F28" s="7"/>
      <c r="G28" s="25"/>
      <c r="H28" s="31"/>
      <c r="I28" s="31"/>
      <c r="J28" s="20"/>
      <c r="K28" s="20"/>
      <c r="L28" s="20"/>
      <c r="M28" s="20"/>
      <c r="N28" s="20"/>
      <c r="O28" s="20"/>
      <c r="P28" s="7"/>
      <c r="Q28" s="7"/>
      <c r="R28" s="7"/>
      <c r="S28" s="7"/>
      <c r="T28" s="7"/>
    </row>
    <row r="29" spans="1:20" ht="19" x14ac:dyDescent="0.25">
      <c r="A29" s="25"/>
      <c r="B29" s="20"/>
      <c r="C29" s="23"/>
      <c r="D29" s="24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7"/>
      <c r="R29" s="7"/>
      <c r="S29" s="7"/>
      <c r="T29" s="7"/>
    </row>
    <row r="30" spans="1:20" ht="19" x14ac:dyDescent="0.25">
      <c r="A30" s="25"/>
      <c r="B30" s="20"/>
      <c r="C30" s="23"/>
      <c r="D30" s="24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9" x14ac:dyDescent="0.25">
      <c r="A31" s="25"/>
      <c r="B31" s="20"/>
      <c r="C31" s="23"/>
      <c r="D31" s="24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9" x14ac:dyDescent="0.25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9" x14ac:dyDescent="0.25">
      <c r="A33" s="20"/>
      <c r="B33" s="20"/>
      <c r="C33" s="21"/>
      <c r="D33" s="20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9" x14ac:dyDescent="0.25">
      <c r="A34" s="22"/>
      <c r="B34" s="20"/>
      <c r="C34" s="23"/>
      <c r="D34" s="24"/>
      <c r="E34" s="20"/>
    </row>
    <row r="35" spans="1:20" ht="19" x14ac:dyDescent="0.25">
      <c r="A35" s="25"/>
      <c r="B35" s="20"/>
      <c r="C35" s="23"/>
      <c r="D35" s="24"/>
      <c r="E35" s="20"/>
    </row>
    <row r="36" spans="1:20" ht="19" x14ac:dyDescent="0.25">
      <c r="A36" s="25"/>
      <c r="B36" s="20"/>
      <c r="C36" s="23"/>
      <c r="D36" s="24"/>
      <c r="E36" s="20"/>
    </row>
    <row r="37" spans="1:20" ht="19" x14ac:dyDescent="0.25">
      <c r="A37" s="25"/>
      <c r="B37" s="20"/>
      <c r="C37" s="21"/>
      <c r="D37" s="20"/>
      <c r="E37" s="20"/>
    </row>
    <row r="38" spans="1:20" x14ac:dyDescent="0.2">
      <c r="A38" s="26"/>
      <c r="B38" s="26"/>
      <c r="C38" s="26"/>
      <c r="D38" s="26"/>
      <c r="E38" s="26"/>
    </row>
    <row r="39" spans="1:20" x14ac:dyDescent="0.2">
      <c r="A39" s="26"/>
      <c r="B39" s="26"/>
      <c r="C39" s="26"/>
      <c r="D39" s="26"/>
      <c r="E39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11C9-96FF-7740-BB50-9540444738DD}">
  <dimension ref="A1:S39"/>
  <sheetViews>
    <sheetView workbookViewId="0">
      <selection activeCell="C2" sqref="C2"/>
    </sheetView>
  </sheetViews>
  <sheetFormatPr baseColWidth="10" defaultRowHeight="16" x14ac:dyDescent="0.2"/>
  <cols>
    <col min="1" max="1" width="7.6640625" customWidth="1"/>
    <col min="2" max="2" width="20.83203125" customWidth="1"/>
    <col min="3" max="3" width="7.83203125" customWidth="1"/>
    <col min="4" max="4" width="5.33203125" customWidth="1"/>
    <col min="6" max="6" width="7.6640625" customWidth="1"/>
    <col min="7" max="7" width="20.83203125" customWidth="1"/>
    <col min="8" max="8" width="7.83203125" customWidth="1"/>
    <col min="9" max="9" width="5.33203125" customWidth="1"/>
    <col min="11" max="11" width="7.6640625" customWidth="1"/>
    <col min="12" max="12" width="20.83203125" customWidth="1"/>
    <col min="13" max="13" width="7.83203125" customWidth="1"/>
    <col min="14" max="14" width="5.33203125" customWidth="1"/>
    <col min="16" max="16" width="7.6640625" customWidth="1"/>
    <col min="17" max="17" width="20.83203125" customWidth="1"/>
    <col min="18" max="18" width="7.83203125" customWidth="1"/>
    <col min="19" max="19" width="5.33203125" customWidth="1"/>
  </cols>
  <sheetData>
    <row r="1" spans="1:19" ht="21" x14ac:dyDescent="0.25">
      <c r="A1" s="1" t="s">
        <v>2</v>
      </c>
      <c r="B1" s="3"/>
    </row>
    <row r="2" spans="1:19" ht="21" x14ac:dyDescent="0.25">
      <c r="A2" s="1" t="s">
        <v>0</v>
      </c>
      <c r="B2" s="3"/>
    </row>
    <row r="3" spans="1:19" ht="21" x14ac:dyDescent="0.25">
      <c r="A3" s="1" t="s">
        <v>3</v>
      </c>
      <c r="B3" s="3"/>
    </row>
    <row r="4" spans="1:19" x14ac:dyDescent="0.2">
      <c r="B4" s="3"/>
    </row>
    <row r="5" spans="1:19" ht="21" x14ac:dyDescent="0.25">
      <c r="A5" s="4" t="s">
        <v>14</v>
      </c>
      <c r="B5" s="3"/>
    </row>
    <row r="6" spans="1:19" ht="19" x14ac:dyDescent="0.25">
      <c r="A6" s="18" t="s">
        <v>15</v>
      </c>
    </row>
    <row r="8" spans="1:19" ht="19" x14ac:dyDescent="0.25">
      <c r="B8" s="15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9" x14ac:dyDescent="0.25">
      <c r="A9" s="7"/>
      <c r="B9" s="6"/>
      <c r="C9" s="7"/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9" x14ac:dyDescent="0.25">
      <c r="A10" s="8" t="s">
        <v>5</v>
      </c>
      <c r="B10" s="33" t="s">
        <v>39</v>
      </c>
      <c r="C10" s="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9" x14ac:dyDescent="0.25">
      <c r="A11" s="56" t="s">
        <v>7</v>
      </c>
      <c r="B11" s="34" t="s">
        <v>62</v>
      </c>
      <c r="C11" s="11"/>
      <c r="D11" s="12"/>
      <c r="E11" s="7"/>
      <c r="F11" s="20"/>
      <c r="G11" s="30"/>
      <c r="H11" s="20"/>
      <c r="I11" s="20"/>
      <c r="J11" s="20"/>
      <c r="K11" s="7"/>
      <c r="L11" s="7"/>
      <c r="M11" s="7"/>
      <c r="N11" s="7"/>
      <c r="O11" s="7"/>
      <c r="P11" s="7"/>
      <c r="Q11" s="7"/>
      <c r="R11" s="7"/>
      <c r="S11" s="7"/>
    </row>
    <row r="12" spans="1:19" ht="19" x14ac:dyDescent="0.25">
      <c r="A12" s="55" t="s">
        <v>6</v>
      </c>
      <c r="B12" s="34" t="s">
        <v>58</v>
      </c>
      <c r="C12" s="11"/>
      <c r="D12" s="13"/>
      <c r="E12" s="7"/>
      <c r="F12" s="22"/>
      <c r="G12" s="30"/>
      <c r="H12" s="30"/>
      <c r="I12" s="20"/>
      <c r="J12" s="20"/>
      <c r="K12" s="20"/>
      <c r="L12" s="20"/>
      <c r="M12" s="20"/>
      <c r="N12" s="20"/>
      <c r="O12" s="7"/>
      <c r="P12" s="7"/>
      <c r="Q12" s="7"/>
      <c r="R12" s="7"/>
      <c r="S12" s="7"/>
    </row>
    <row r="13" spans="1:19" ht="19" x14ac:dyDescent="0.25">
      <c r="A13" s="54" t="s">
        <v>69</v>
      </c>
      <c r="B13" s="35" t="s">
        <v>61</v>
      </c>
      <c r="C13" s="14"/>
      <c r="D13" s="12"/>
      <c r="E13" s="7"/>
      <c r="F13" s="22"/>
      <c r="G13" s="31"/>
      <c r="H13" s="31"/>
      <c r="I13" s="20"/>
      <c r="J13" s="20"/>
      <c r="K13" s="20"/>
      <c r="L13" s="20"/>
      <c r="M13" s="20"/>
      <c r="N13" s="20"/>
      <c r="O13" s="7"/>
      <c r="P13" s="7"/>
      <c r="Q13" s="7"/>
      <c r="R13" s="7"/>
      <c r="S13" s="7"/>
    </row>
    <row r="14" spans="1:19" ht="19" x14ac:dyDescent="0.25">
      <c r="E14" s="7"/>
      <c r="F14" s="25"/>
      <c r="G14" s="31"/>
      <c r="H14" s="31"/>
      <c r="I14" s="20"/>
      <c r="J14" s="20"/>
      <c r="K14" s="20"/>
      <c r="L14" s="20"/>
      <c r="M14" s="20"/>
      <c r="N14" s="20"/>
      <c r="O14" s="7"/>
      <c r="P14" s="7"/>
      <c r="Q14" s="7"/>
      <c r="R14" s="7"/>
      <c r="S14" s="7"/>
    </row>
    <row r="15" spans="1:19" ht="19" x14ac:dyDescent="0.25">
      <c r="A15" s="20"/>
      <c r="B15" s="21"/>
      <c r="C15" s="20"/>
      <c r="D15" s="20"/>
      <c r="E15" s="7"/>
      <c r="F15" s="25"/>
      <c r="G15" s="31"/>
      <c r="H15" s="31"/>
      <c r="I15" s="20"/>
      <c r="J15" s="20"/>
      <c r="K15" s="20"/>
      <c r="L15" s="20"/>
      <c r="M15" s="20"/>
      <c r="N15" s="20"/>
      <c r="O15" s="7"/>
      <c r="P15" s="7"/>
      <c r="Q15" s="7"/>
      <c r="R15" s="7"/>
      <c r="S15" s="7"/>
    </row>
    <row r="16" spans="1:19" ht="19" x14ac:dyDescent="0.25">
      <c r="A16" s="22"/>
      <c r="B16" s="23"/>
      <c r="C16" s="24"/>
      <c r="D16" s="20"/>
      <c r="E16" s="7"/>
      <c r="F16" s="25"/>
      <c r="G16" s="31"/>
      <c r="H16" s="31"/>
      <c r="I16" s="20"/>
      <c r="J16" s="20"/>
      <c r="K16" s="20"/>
      <c r="L16" s="30"/>
      <c r="M16" s="20"/>
      <c r="N16" s="20"/>
      <c r="O16" s="7"/>
      <c r="P16" s="7"/>
      <c r="Q16" s="7"/>
      <c r="R16" s="7"/>
      <c r="S16" s="7"/>
    </row>
    <row r="17" spans="1:19" ht="19" x14ac:dyDescent="0.25">
      <c r="A17" s="25"/>
      <c r="B17" s="23"/>
      <c r="C17" s="24"/>
      <c r="D17" s="20"/>
      <c r="E17" s="7"/>
      <c r="F17" s="25"/>
      <c r="G17" s="31"/>
      <c r="H17" s="31"/>
      <c r="I17" s="20"/>
      <c r="J17" s="20"/>
      <c r="K17" s="22"/>
      <c r="L17" s="30"/>
      <c r="M17" s="30"/>
      <c r="N17" s="20"/>
      <c r="O17" s="7"/>
      <c r="P17" s="7"/>
      <c r="Q17" s="7"/>
      <c r="R17" s="7"/>
      <c r="S17" s="7"/>
    </row>
    <row r="18" spans="1:19" ht="19" x14ac:dyDescent="0.25">
      <c r="A18" s="25"/>
      <c r="B18" s="23"/>
      <c r="C18" s="24"/>
      <c r="D18" s="20"/>
      <c r="E18" s="7"/>
      <c r="F18" s="20"/>
      <c r="G18" s="31"/>
      <c r="H18" s="31"/>
      <c r="I18" s="20"/>
      <c r="J18" s="20"/>
      <c r="K18" s="22"/>
      <c r="L18" s="31"/>
      <c r="M18" s="31"/>
      <c r="N18" s="20"/>
      <c r="O18" s="7"/>
    </row>
    <row r="19" spans="1:19" ht="19" x14ac:dyDescent="0.25">
      <c r="A19" s="25"/>
      <c r="B19" s="21"/>
      <c r="C19" s="20"/>
      <c r="D19" s="20"/>
      <c r="E19" s="7"/>
      <c r="F19" s="20"/>
      <c r="G19" s="20"/>
      <c r="H19" s="20"/>
      <c r="I19" s="20"/>
      <c r="J19" s="20"/>
      <c r="K19" s="25"/>
      <c r="L19" s="31"/>
      <c r="M19" s="31"/>
      <c r="N19" s="20"/>
      <c r="O19" s="7"/>
    </row>
    <row r="20" spans="1:19" ht="19" x14ac:dyDescent="0.25">
      <c r="A20" s="26"/>
      <c r="B20" s="26"/>
      <c r="C20" s="26"/>
      <c r="D20" s="26"/>
      <c r="E20" s="7"/>
      <c r="F20" s="22"/>
      <c r="G20" s="31"/>
      <c r="H20" s="31"/>
      <c r="I20" s="20"/>
      <c r="J20" s="20"/>
      <c r="K20" s="25"/>
      <c r="L20" s="31"/>
      <c r="M20" s="31"/>
      <c r="N20" s="20"/>
      <c r="O20" s="7"/>
    </row>
    <row r="21" spans="1:19" ht="19" x14ac:dyDescent="0.25">
      <c r="A21" s="20"/>
      <c r="B21" s="21"/>
      <c r="C21" s="20"/>
      <c r="D21" s="20"/>
      <c r="E21" s="7"/>
      <c r="F21" s="25"/>
      <c r="G21" s="31"/>
      <c r="H21" s="31"/>
      <c r="I21" s="20"/>
      <c r="J21" s="20"/>
      <c r="K21" s="20"/>
      <c r="L21" s="20"/>
      <c r="M21" s="20"/>
      <c r="N21" s="20"/>
      <c r="O21" s="7"/>
    </row>
    <row r="22" spans="1:19" ht="19" x14ac:dyDescent="0.25">
      <c r="A22" s="22"/>
      <c r="B22" s="23"/>
      <c r="C22" s="24"/>
      <c r="D22" s="20"/>
      <c r="E22" s="7"/>
      <c r="F22" s="25"/>
      <c r="G22" s="31"/>
      <c r="H22" s="31"/>
      <c r="I22" s="20"/>
      <c r="J22" s="20"/>
      <c r="K22" s="20"/>
      <c r="L22" s="20"/>
      <c r="M22" s="20"/>
      <c r="N22" s="20"/>
      <c r="O22" s="7"/>
    </row>
    <row r="23" spans="1:19" ht="19" x14ac:dyDescent="0.25">
      <c r="A23" s="25"/>
      <c r="B23" s="23"/>
      <c r="C23" s="24"/>
      <c r="D23" s="20"/>
      <c r="E23" s="7"/>
      <c r="F23" s="25"/>
      <c r="G23" s="31"/>
      <c r="H23" s="31"/>
      <c r="I23" s="20"/>
      <c r="J23" s="20"/>
      <c r="K23" s="22"/>
      <c r="L23" s="30"/>
      <c r="M23" s="30"/>
      <c r="N23" s="20"/>
      <c r="O23" s="7"/>
    </row>
    <row r="24" spans="1:19" ht="19" x14ac:dyDescent="0.25">
      <c r="A24" s="25"/>
      <c r="B24" s="23"/>
      <c r="C24" s="24"/>
      <c r="D24" s="20"/>
      <c r="E24" s="7"/>
      <c r="F24" s="20"/>
      <c r="G24" s="31"/>
      <c r="H24" s="31"/>
      <c r="I24" s="20"/>
      <c r="J24" s="20"/>
      <c r="K24" s="22"/>
      <c r="L24" s="31"/>
      <c r="M24" s="31"/>
      <c r="N24" s="20"/>
      <c r="O24" s="7"/>
      <c r="P24" s="7"/>
      <c r="Q24" s="7"/>
      <c r="R24" s="7"/>
      <c r="S24" s="7"/>
    </row>
    <row r="25" spans="1:19" ht="19" x14ac:dyDescent="0.25">
      <c r="A25" s="25"/>
      <c r="B25" s="23"/>
      <c r="C25" s="24"/>
      <c r="D25" s="20"/>
      <c r="E25" s="7"/>
      <c r="F25" s="20"/>
      <c r="G25" s="20"/>
      <c r="H25" s="20"/>
      <c r="I25" s="20"/>
      <c r="J25" s="20"/>
      <c r="K25" s="25"/>
      <c r="L25" s="31"/>
      <c r="M25" s="31"/>
      <c r="N25" s="20"/>
      <c r="O25" s="7"/>
      <c r="P25" s="7"/>
      <c r="Q25" s="7"/>
      <c r="R25" s="7"/>
      <c r="S25" s="7"/>
    </row>
    <row r="26" spans="1:19" ht="19" x14ac:dyDescent="0.25">
      <c r="A26" s="26"/>
      <c r="B26" s="26"/>
      <c r="C26" s="26"/>
      <c r="D26" s="26"/>
      <c r="E26" s="7"/>
      <c r="F26" s="22"/>
      <c r="G26" s="31"/>
      <c r="H26" s="31"/>
      <c r="I26" s="20"/>
      <c r="J26" s="20"/>
      <c r="K26" s="25"/>
      <c r="L26" s="31"/>
      <c r="M26" s="31"/>
      <c r="N26" s="20"/>
      <c r="O26" s="7"/>
      <c r="P26" s="7"/>
      <c r="Q26" s="7"/>
      <c r="R26" s="7"/>
      <c r="S26" s="7"/>
    </row>
    <row r="27" spans="1:19" ht="19" x14ac:dyDescent="0.25">
      <c r="A27" s="20"/>
      <c r="B27" s="21"/>
      <c r="C27" s="20"/>
      <c r="D27" s="20"/>
      <c r="E27" s="7"/>
      <c r="F27" s="25"/>
      <c r="G27" s="31"/>
      <c r="H27" s="31"/>
      <c r="I27" s="20"/>
      <c r="J27" s="20"/>
      <c r="K27" s="20"/>
      <c r="L27" s="20"/>
      <c r="M27" s="20"/>
      <c r="N27" s="20"/>
      <c r="O27" s="7"/>
      <c r="P27" s="7"/>
      <c r="Q27" s="7"/>
      <c r="R27" s="7"/>
      <c r="S27" s="7"/>
    </row>
    <row r="28" spans="1:19" ht="19" x14ac:dyDescent="0.25">
      <c r="A28" s="22"/>
      <c r="B28" s="23"/>
      <c r="C28" s="24"/>
      <c r="D28" s="20"/>
      <c r="E28" s="7"/>
      <c r="F28" s="25"/>
      <c r="G28" s="31"/>
      <c r="H28" s="31"/>
      <c r="I28" s="20"/>
      <c r="J28" s="20"/>
      <c r="K28" s="20"/>
      <c r="L28" s="20"/>
      <c r="M28" s="20"/>
      <c r="N28" s="20"/>
      <c r="O28" s="7"/>
      <c r="P28" s="7"/>
      <c r="Q28" s="7"/>
      <c r="R28" s="7"/>
      <c r="S28" s="7"/>
    </row>
    <row r="29" spans="1:19" ht="19" x14ac:dyDescent="0.25">
      <c r="A29" s="25"/>
      <c r="B29" s="23"/>
      <c r="C29" s="24"/>
      <c r="D29" s="20"/>
      <c r="E29" s="7"/>
      <c r="F29" s="7"/>
      <c r="G29" s="7"/>
      <c r="H29" s="7"/>
      <c r="I29" s="7"/>
      <c r="J29" s="7"/>
      <c r="K29" s="7"/>
      <c r="L29" s="7"/>
      <c r="M29" s="7"/>
      <c r="N29" s="7"/>
      <c r="O29" s="5"/>
      <c r="P29" s="7"/>
      <c r="Q29" s="7"/>
      <c r="R29" s="7"/>
      <c r="S29" s="7"/>
    </row>
    <row r="30" spans="1:19" ht="19" x14ac:dyDescent="0.25">
      <c r="A30" s="25"/>
      <c r="B30" s="23"/>
      <c r="C30" s="24"/>
      <c r="D30" s="2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9" x14ac:dyDescent="0.25">
      <c r="A31" s="25"/>
      <c r="B31" s="23"/>
      <c r="C31" s="24"/>
      <c r="D31" s="2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9" x14ac:dyDescent="0.25">
      <c r="A32" s="26"/>
      <c r="B32" s="26"/>
      <c r="C32" s="26"/>
      <c r="D32" s="2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9" x14ac:dyDescent="0.25">
      <c r="A33" s="20"/>
      <c r="B33" s="21"/>
      <c r="C33" s="20"/>
      <c r="D33" s="2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9" x14ac:dyDescent="0.25">
      <c r="A34" s="22"/>
      <c r="B34" s="23"/>
      <c r="C34" s="24"/>
      <c r="D34" s="20"/>
    </row>
    <row r="35" spans="1:19" ht="19" x14ac:dyDescent="0.25">
      <c r="A35" s="25"/>
      <c r="B35" s="23"/>
      <c r="C35" s="24"/>
      <c r="D35" s="20"/>
    </row>
    <row r="36" spans="1:19" ht="19" x14ac:dyDescent="0.25">
      <c r="A36" s="25"/>
      <c r="B36" s="23"/>
      <c r="C36" s="24"/>
      <c r="D36" s="20"/>
    </row>
    <row r="37" spans="1:19" ht="19" x14ac:dyDescent="0.25">
      <c r="A37" s="25"/>
      <c r="B37" s="21"/>
      <c r="C37" s="20"/>
      <c r="D37" s="20"/>
    </row>
    <row r="38" spans="1:19" x14ac:dyDescent="0.2">
      <c r="A38" s="26"/>
      <c r="B38" s="26"/>
      <c r="C38" s="26"/>
      <c r="D38" s="26"/>
    </row>
    <row r="39" spans="1:19" x14ac:dyDescent="0.2">
      <c r="A39" s="26"/>
      <c r="B39" s="26"/>
      <c r="C39" s="26"/>
      <c r="D39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97DC-9F93-7C4F-941F-DD60F0C89C9F}">
  <dimension ref="A1:T39"/>
  <sheetViews>
    <sheetView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1.1640625" bestFit="1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16</v>
      </c>
      <c r="B5" s="2"/>
      <c r="C5" s="3"/>
    </row>
    <row r="6" spans="1:20" ht="19" x14ac:dyDescent="0.25">
      <c r="A6" s="18" t="s">
        <v>11</v>
      </c>
    </row>
    <row r="8" spans="1:20" ht="19" x14ac:dyDescent="0.25">
      <c r="B8" s="5"/>
      <c r="C8" s="15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27">
        <v>1</v>
      </c>
      <c r="C10" s="33" t="s">
        <v>48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28">
        <v>4</v>
      </c>
      <c r="C11" s="34" t="s">
        <v>49</v>
      </c>
      <c r="D11" s="11"/>
      <c r="E11" s="12"/>
      <c r="F11" s="7"/>
      <c r="G11" s="7"/>
      <c r="H11" s="15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28">
        <v>5</v>
      </c>
      <c r="C12" s="34" t="s">
        <v>50</v>
      </c>
      <c r="D12" s="11"/>
      <c r="E12" s="13"/>
      <c r="F12" s="7"/>
      <c r="G12" s="5"/>
      <c r="H12" s="15"/>
      <c r="I12" s="15"/>
      <c r="J12" s="7">
        <v>3</v>
      </c>
      <c r="K12" s="20"/>
      <c r="L12" s="20"/>
      <c r="M12" s="20"/>
      <c r="N12" s="20"/>
      <c r="O12" s="20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28">
        <v>8</v>
      </c>
      <c r="C13" s="35" t="s">
        <v>71</v>
      </c>
      <c r="D13" s="14"/>
      <c r="E13" s="12"/>
      <c r="F13" s="7"/>
      <c r="G13" s="8" t="s">
        <v>5</v>
      </c>
      <c r="H13" s="32">
        <f>IF(E11=1,C11,(IF(E12=1,C12,(IF(E13=1,C13,(IF(E10=1,C10,1.1)))))))</f>
        <v>1.1000000000000001</v>
      </c>
      <c r="I13" s="16"/>
      <c r="J13" s="12"/>
      <c r="K13" s="20"/>
      <c r="L13" s="20"/>
      <c r="M13" s="20"/>
      <c r="N13" s="20"/>
      <c r="O13" s="20"/>
      <c r="P13" s="7"/>
      <c r="Q13" s="7"/>
      <c r="R13" s="7"/>
      <c r="S13" s="7"/>
      <c r="T13" s="7"/>
    </row>
    <row r="14" spans="1:20" ht="19" x14ac:dyDescent="0.25">
      <c r="B14" s="19"/>
      <c r="C14" s="2"/>
      <c r="F14" s="7"/>
      <c r="G14" s="56" t="s">
        <v>7</v>
      </c>
      <c r="H14" s="32">
        <f>IF(E11=2,C11,(IF(E12=2,C12,(IF(E13=2,C13,(IF(E10=2,C10,2.1)))))))</f>
        <v>2.1</v>
      </c>
      <c r="I14" s="17"/>
      <c r="J14" s="14"/>
      <c r="K14" s="20"/>
      <c r="L14" s="20"/>
      <c r="M14" s="20"/>
      <c r="N14" s="20"/>
      <c r="O14" s="20"/>
      <c r="P14" s="7"/>
      <c r="Q14" s="7"/>
      <c r="R14" s="7"/>
      <c r="S14" s="7"/>
      <c r="T14" s="7"/>
    </row>
    <row r="15" spans="1:20" ht="19" x14ac:dyDescent="0.25">
      <c r="A15" s="7"/>
      <c r="B15" s="19"/>
      <c r="C15" s="29"/>
      <c r="D15" s="7"/>
      <c r="E15" s="7">
        <v>2</v>
      </c>
      <c r="F15" s="7"/>
      <c r="G15" s="55" t="s">
        <v>6</v>
      </c>
      <c r="H15" s="32">
        <f>IF(E17=1,C17,(IF(E18=1,C18,(IF(E19=1,C19,(IF(E16=1,C16,1.2)))))))</f>
        <v>1.2</v>
      </c>
      <c r="I15" s="17"/>
      <c r="J15" s="14"/>
      <c r="K15" s="20"/>
      <c r="L15" s="20"/>
      <c r="M15" s="20"/>
      <c r="N15" s="20"/>
      <c r="O15" s="20"/>
      <c r="P15" s="7"/>
      <c r="Q15" s="7"/>
      <c r="R15" s="7"/>
      <c r="S15" s="7"/>
      <c r="T15" s="7"/>
    </row>
    <row r="16" spans="1:20" ht="19" x14ac:dyDescent="0.25">
      <c r="A16" s="8" t="s">
        <v>5</v>
      </c>
      <c r="B16" s="27">
        <v>2</v>
      </c>
      <c r="C16" s="33" t="s">
        <v>51</v>
      </c>
      <c r="D16" s="9"/>
      <c r="E16" s="10"/>
      <c r="F16" s="7"/>
      <c r="G16" s="54" t="s">
        <v>69</v>
      </c>
      <c r="H16" s="32">
        <f>IF(E17=2,C17,(IF(E18=2,C18,(IF(E19=2,C19,(IF(E16=2,C16,2.2)))))))</f>
        <v>2.2000000000000002</v>
      </c>
      <c r="I16" s="17"/>
      <c r="J16" s="14"/>
      <c r="K16" s="20"/>
      <c r="L16" s="20"/>
      <c r="M16" s="30"/>
      <c r="N16" s="20"/>
      <c r="O16" s="20"/>
      <c r="P16" s="7"/>
      <c r="Q16" s="7"/>
      <c r="R16" s="7"/>
      <c r="S16" s="7"/>
      <c r="T16" s="7"/>
    </row>
    <row r="17" spans="1:20" ht="19" x14ac:dyDescent="0.25">
      <c r="A17" s="56" t="s">
        <v>7</v>
      </c>
      <c r="B17" s="28">
        <v>3</v>
      </c>
      <c r="C17" s="34" t="s">
        <v>52</v>
      </c>
      <c r="D17" s="11"/>
      <c r="E17" s="12"/>
      <c r="F17" s="7"/>
      <c r="G17" s="25"/>
      <c r="H17" s="31"/>
      <c r="I17" s="31"/>
      <c r="J17" s="20"/>
      <c r="K17" s="20"/>
      <c r="L17" s="22"/>
      <c r="M17" s="30"/>
      <c r="N17" s="30"/>
      <c r="O17" s="20"/>
      <c r="P17" s="7"/>
      <c r="Q17" s="7"/>
      <c r="R17" s="7"/>
      <c r="S17" s="7"/>
      <c r="T17" s="7"/>
    </row>
    <row r="18" spans="1:20" ht="19" x14ac:dyDescent="0.25">
      <c r="A18" s="55" t="s">
        <v>6</v>
      </c>
      <c r="B18" s="28">
        <v>6</v>
      </c>
      <c r="C18" s="34" t="s">
        <v>53</v>
      </c>
      <c r="D18" s="11"/>
      <c r="E18" s="13"/>
      <c r="F18" s="7"/>
      <c r="G18" s="20"/>
      <c r="H18" s="31"/>
      <c r="I18" s="31"/>
      <c r="J18" s="20"/>
      <c r="K18" s="20"/>
      <c r="L18" s="22"/>
      <c r="M18" s="31"/>
      <c r="N18" s="31"/>
      <c r="O18" s="20"/>
      <c r="P18" s="7"/>
    </row>
    <row r="19" spans="1:20" ht="19" x14ac:dyDescent="0.25">
      <c r="A19" s="54" t="s">
        <v>69</v>
      </c>
      <c r="B19" s="28">
        <v>7</v>
      </c>
      <c r="C19" s="35" t="s">
        <v>54</v>
      </c>
      <c r="D19" s="14"/>
      <c r="E19" s="12"/>
      <c r="F19" s="7"/>
      <c r="G19" s="20"/>
      <c r="H19" s="20"/>
      <c r="I19" s="20"/>
      <c r="J19" s="20"/>
      <c r="K19" s="20"/>
      <c r="L19" s="25"/>
      <c r="M19" s="31"/>
      <c r="N19" s="31"/>
      <c r="O19" s="20"/>
      <c r="P19" s="7"/>
    </row>
    <row r="20" spans="1:20" ht="19" x14ac:dyDescent="0.25">
      <c r="F20" s="7"/>
      <c r="G20" s="22"/>
      <c r="H20" s="31"/>
      <c r="I20" s="31"/>
      <c r="J20" s="20"/>
      <c r="K20" s="20"/>
      <c r="L20" s="25"/>
      <c r="M20" s="31"/>
      <c r="N20" s="31"/>
      <c r="O20" s="20"/>
      <c r="P20" s="7"/>
    </row>
    <row r="21" spans="1:20" ht="19" x14ac:dyDescent="0.25">
      <c r="A21" s="20"/>
      <c r="B21" s="20"/>
      <c r="C21" s="21"/>
      <c r="D21" s="20"/>
      <c r="E21" s="20"/>
      <c r="F21" s="7"/>
      <c r="G21" s="25"/>
      <c r="H21" s="31"/>
      <c r="I21" s="31"/>
      <c r="J21" s="20"/>
      <c r="K21" s="20"/>
      <c r="L21" s="20"/>
      <c r="M21" s="20"/>
      <c r="N21" s="20"/>
      <c r="O21" s="20"/>
      <c r="P21" s="7"/>
    </row>
    <row r="22" spans="1:20" ht="19" x14ac:dyDescent="0.25">
      <c r="A22" s="22"/>
      <c r="B22" s="20"/>
      <c r="C22" s="23"/>
      <c r="D22" s="24"/>
      <c r="E22" s="20"/>
      <c r="F22" s="7"/>
      <c r="G22" s="25"/>
      <c r="H22" s="31"/>
      <c r="I22" s="31"/>
      <c r="J22" s="20"/>
      <c r="K22" s="20"/>
      <c r="L22" s="20"/>
      <c r="M22" s="20"/>
      <c r="N22" s="20"/>
      <c r="O22" s="20"/>
      <c r="P22" s="7"/>
    </row>
    <row r="23" spans="1:20" ht="19" x14ac:dyDescent="0.25">
      <c r="A23" s="25"/>
      <c r="B23" s="20"/>
      <c r="C23" s="23"/>
      <c r="D23" s="24"/>
      <c r="E23" s="20"/>
      <c r="F23" s="7"/>
      <c r="G23" s="25"/>
      <c r="H23" s="31"/>
      <c r="I23" s="31"/>
      <c r="J23" s="20"/>
      <c r="K23" s="20"/>
      <c r="L23" s="22"/>
      <c r="M23" s="30"/>
      <c r="N23" s="30"/>
      <c r="O23" s="20"/>
      <c r="P23" s="7"/>
    </row>
    <row r="24" spans="1:20" ht="19" x14ac:dyDescent="0.25">
      <c r="A24" s="25"/>
      <c r="B24" s="20"/>
      <c r="C24" s="23"/>
      <c r="D24" s="24"/>
      <c r="E24" s="20"/>
      <c r="F24" s="7"/>
      <c r="G24" s="20"/>
      <c r="H24" s="31"/>
      <c r="I24" s="31"/>
      <c r="J24" s="20"/>
      <c r="K24" s="20"/>
      <c r="L24" s="22"/>
      <c r="M24" s="31"/>
      <c r="N24" s="31"/>
      <c r="O24" s="20"/>
      <c r="P24" s="7"/>
      <c r="Q24" s="7"/>
      <c r="R24" s="7"/>
      <c r="S24" s="7"/>
      <c r="T24" s="7"/>
    </row>
    <row r="25" spans="1:20" ht="19" x14ac:dyDescent="0.25">
      <c r="A25" s="25"/>
      <c r="B25" s="20"/>
      <c r="C25" s="23"/>
      <c r="D25" s="24"/>
      <c r="E25" s="20"/>
      <c r="F25" s="7"/>
      <c r="G25" s="20"/>
      <c r="H25" s="20"/>
      <c r="I25" s="20"/>
      <c r="J25" s="20"/>
      <c r="K25" s="20"/>
      <c r="L25" s="25"/>
      <c r="M25" s="31"/>
      <c r="N25" s="31"/>
      <c r="O25" s="20"/>
      <c r="P25" s="7"/>
      <c r="Q25" s="7"/>
      <c r="R25" s="7"/>
      <c r="S25" s="7"/>
      <c r="T25" s="7"/>
    </row>
    <row r="26" spans="1:20" ht="19" x14ac:dyDescent="0.25">
      <c r="A26" s="26"/>
      <c r="B26" s="26"/>
      <c r="C26" s="26"/>
      <c r="D26" s="26"/>
      <c r="E26" s="26"/>
      <c r="F26" s="7"/>
      <c r="G26" s="22"/>
      <c r="H26" s="31"/>
      <c r="I26" s="31"/>
      <c r="J26" s="20"/>
      <c r="K26" s="20"/>
      <c r="L26" s="25"/>
      <c r="M26" s="31"/>
      <c r="N26" s="31"/>
      <c r="O26" s="20"/>
      <c r="P26" s="7"/>
      <c r="Q26" s="7"/>
      <c r="R26" s="7"/>
      <c r="S26" s="7"/>
      <c r="T26" s="7"/>
    </row>
    <row r="27" spans="1:20" ht="19" x14ac:dyDescent="0.25">
      <c r="A27" s="20"/>
      <c r="B27" s="20"/>
      <c r="C27" s="21"/>
      <c r="D27" s="20"/>
      <c r="E27" s="20"/>
      <c r="F27" s="7"/>
      <c r="G27" s="25"/>
      <c r="H27" s="31"/>
      <c r="I27" s="31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</row>
    <row r="28" spans="1:20" ht="19" x14ac:dyDescent="0.25">
      <c r="A28" s="22"/>
      <c r="B28" s="20"/>
      <c r="C28" s="23"/>
      <c r="D28" s="24"/>
      <c r="E28" s="20"/>
      <c r="F28" s="7"/>
      <c r="G28" s="25"/>
      <c r="H28" s="31"/>
      <c r="I28" s="31"/>
      <c r="J28" s="20"/>
      <c r="K28" s="20"/>
      <c r="L28" s="20"/>
      <c r="M28" s="20"/>
      <c r="N28" s="20"/>
      <c r="O28" s="20"/>
      <c r="P28" s="7"/>
      <c r="Q28" s="7"/>
      <c r="R28" s="7"/>
      <c r="S28" s="7"/>
      <c r="T28" s="7"/>
    </row>
    <row r="29" spans="1:20" ht="19" x14ac:dyDescent="0.25">
      <c r="A29" s="25"/>
      <c r="B29" s="20"/>
      <c r="C29" s="23"/>
      <c r="D29" s="24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7"/>
      <c r="R29" s="7"/>
      <c r="S29" s="7"/>
      <c r="T29" s="7"/>
    </row>
    <row r="30" spans="1:20" ht="19" x14ac:dyDescent="0.25">
      <c r="A30" s="25"/>
      <c r="B30" s="20"/>
      <c r="C30" s="23"/>
      <c r="D30" s="24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9" x14ac:dyDescent="0.25">
      <c r="A31" s="25"/>
      <c r="B31" s="20"/>
      <c r="C31" s="23"/>
      <c r="D31" s="24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9" x14ac:dyDescent="0.25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9" x14ac:dyDescent="0.25">
      <c r="A33" s="20"/>
      <c r="B33" s="20"/>
      <c r="C33" s="21"/>
      <c r="D33" s="20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9" x14ac:dyDescent="0.25">
      <c r="A34" s="22"/>
      <c r="B34" s="20"/>
      <c r="C34" s="23"/>
      <c r="D34" s="24"/>
      <c r="E34" s="20"/>
    </row>
    <row r="35" spans="1:20" ht="19" x14ac:dyDescent="0.25">
      <c r="A35" s="25"/>
      <c r="B35" s="20"/>
      <c r="C35" s="23"/>
      <c r="D35" s="24"/>
      <c r="E35" s="20"/>
    </row>
    <row r="36" spans="1:20" ht="19" x14ac:dyDescent="0.25">
      <c r="A36" s="25"/>
      <c r="B36" s="20"/>
      <c r="C36" s="23"/>
      <c r="D36" s="24"/>
      <c r="E36" s="20"/>
    </row>
    <row r="37" spans="1:20" ht="19" x14ac:dyDescent="0.25">
      <c r="A37" s="25"/>
      <c r="B37" s="20"/>
      <c r="C37" s="21"/>
      <c r="D37" s="20"/>
      <c r="E37" s="20"/>
    </row>
    <row r="38" spans="1:20" x14ac:dyDescent="0.2">
      <c r="A38" s="26"/>
      <c r="B38" s="26"/>
      <c r="C38" s="26"/>
      <c r="D38" s="26"/>
      <c r="E38" s="26"/>
    </row>
    <row r="39" spans="1:20" x14ac:dyDescent="0.2">
      <c r="A39" s="26"/>
      <c r="B39" s="26"/>
      <c r="C39" s="26"/>
      <c r="D39" s="26"/>
      <c r="E39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BAF5-DB21-8144-AE7C-2E6595EC7C22}">
  <dimension ref="A1:T39"/>
  <sheetViews>
    <sheetView workbookViewId="0">
      <selection activeCell="D2" sqref="D2"/>
    </sheetView>
  </sheetViews>
  <sheetFormatPr baseColWidth="10" defaultRowHeight="16" x14ac:dyDescent="0.2"/>
  <cols>
    <col min="1" max="1" width="7.6640625" customWidth="1"/>
    <col min="2" max="2" width="4.1640625" hidden="1" customWidth="1"/>
    <col min="3" max="3" width="20.83203125" customWidth="1"/>
    <col min="4" max="4" width="7.83203125" customWidth="1"/>
    <col min="5" max="5" width="5.33203125" customWidth="1"/>
    <col min="7" max="7" width="7.6640625" customWidth="1"/>
    <col min="8" max="8" width="20.83203125" customWidth="1"/>
    <col min="9" max="9" width="7.83203125" customWidth="1"/>
    <col min="10" max="10" width="5.33203125" customWidth="1"/>
    <col min="12" max="12" width="7.6640625" customWidth="1"/>
    <col min="13" max="13" width="20.83203125" customWidth="1"/>
    <col min="14" max="14" width="7.83203125" customWidth="1"/>
    <col min="15" max="15" width="5.33203125" customWidth="1"/>
    <col min="17" max="17" width="7.6640625" customWidth="1"/>
    <col min="18" max="18" width="20.83203125" customWidth="1"/>
    <col min="19" max="19" width="7.83203125" customWidth="1"/>
    <col min="20" max="20" width="5.33203125" customWidth="1"/>
  </cols>
  <sheetData>
    <row r="1" spans="1:20" ht="21" x14ac:dyDescent="0.25">
      <c r="A1" s="1" t="s">
        <v>2</v>
      </c>
      <c r="B1" s="2"/>
      <c r="C1" s="3"/>
    </row>
    <row r="2" spans="1:20" ht="21" x14ac:dyDescent="0.25">
      <c r="A2" s="1" t="s">
        <v>0</v>
      </c>
      <c r="B2" s="2"/>
      <c r="C2" s="3"/>
    </row>
    <row r="3" spans="1:20" ht="21" x14ac:dyDescent="0.25">
      <c r="A3" s="1" t="s">
        <v>3</v>
      </c>
      <c r="B3" s="2"/>
      <c r="C3" s="3"/>
    </row>
    <row r="4" spans="1:20" x14ac:dyDescent="0.2">
      <c r="B4" s="2"/>
      <c r="C4" s="3"/>
    </row>
    <row r="5" spans="1:20" ht="21" x14ac:dyDescent="0.25">
      <c r="A5" s="4" t="s">
        <v>17</v>
      </c>
      <c r="B5" s="2"/>
      <c r="C5" s="3"/>
    </row>
    <row r="6" spans="1:20" ht="19" x14ac:dyDescent="0.25">
      <c r="A6" s="18" t="s">
        <v>11</v>
      </c>
    </row>
    <row r="8" spans="1:20" ht="19" x14ac:dyDescent="0.25">
      <c r="B8" s="5"/>
      <c r="C8" s="15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" x14ac:dyDescent="0.25">
      <c r="A9" s="7"/>
      <c r="B9" s="7"/>
      <c r="C9" s="6"/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" x14ac:dyDescent="0.25">
      <c r="A10" s="8" t="s">
        <v>5</v>
      </c>
      <c r="B10" s="27">
        <v>1</v>
      </c>
      <c r="C10" s="33" t="s">
        <v>41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" x14ac:dyDescent="0.25">
      <c r="A11" s="56" t="s">
        <v>7</v>
      </c>
      <c r="B11" s="28">
        <v>4</v>
      </c>
      <c r="C11" s="34" t="s">
        <v>42</v>
      </c>
      <c r="D11" s="11"/>
      <c r="E11" s="12"/>
      <c r="F11" s="7"/>
      <c r="G11" s="7"/>
      <c r="H11" s="15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" x14ac:dyDescent="0.25">
      <c r="A12" s="55" t="s">
        <v>6</v>
      </c>
      <c r="B12" s="28">
        <v>5</v>
      </c>
      <c r="C12" s="34" t="s">
        <v>43</v>
      </c>
      <c r="D12" s="11"/>
      <c r="E12" s="13"/>
      <c r="F12" s="7"/>
      <c r="G12" s="5"/>
      <c r="H12" s="15"/>
      <c r="I12" s="15"/>
      <c r="J12" s="7">
        <v>3</v>
      </c>
      <c r="K12" s="20"/>
      <c r="L12" s="20"/>
      <c r="M12" s="20"/>
      <c r="N12" s="20"/>
      <c r="O12" s="20"/>
      <c r="P12" s="7"/>
      <c r="Q12" s="7"/>
      <c r="R12" s="7"/>
      <c r="S12" s="7"/>
      <c r="T12" s="7"/>
    </row>
    <row r="13" spans="1:20" ht="19" x14ac:dyDescent="0.25">
      <c r="A13" s="54" t="s">
        <v>69</v>
      </c>
      <c r="B13" s="28">
        <v>8</v>
      </c>
      <c r="C13" s="35" t="s">
        <v>70</v>
      </c>
      <c r="D13" s="14"/>
      <c r="E13" s="12"/>
      <c r="F13" s="7"/>
      <c r="G13" s="8" t="s">
        <v>5</v>
      </c>
      <c r="H13" s="32">
        <f>IF(E11=1,C11,(IF(E12=1,C12,(IF(E13=1,C13,(IF(E10=1,C10,1.1)))))))</f>
        <v>1.1000000000000001</v>
      </c>
      <c r="I13" s="16"/>
      <c r="J13" s="12"/>
      <c r="K13" s="20"/>
      <c r="L13" s="20"/>
      <c r="M13" s="20"/>
      <c r="N13" s="20"/>
      <c r="O13" s="20"/>
      <c r="P13" s="7"/>
      <c r="Q13" s="7"/>
      <c r="R13" s="7"/>
      <c r="S13" s="7"/>
      <c r="T13" s="7"/>
    </row>
    <row r="14" spans="1:20" ht="19" x14ac:dyDescent="0.25">
      <c r="B14" s="19"/>
      <c r="C14" s="2"/>
      <c r="F14" s="7"/>
      <c r="G14" s="56" t="s">
        <v>7</v>
      </c>
      <c r="H14" s="32">
        <f>IF(E11=2,C11,(IF(E12=2,C12,(IF(E13=2,C13,(IF(E10=2,C10,2.1)))))))</f>
        <v>2.1</v>
      </c>
      <c r="I14" s="17"/>
      <c r="J14" s="14"/>
      <c r="K14" s="20"/>
      <c r="L14" s="20"/>
      <c r="M14" s="20"/>
      <c r="N14" s="20"/>
      <c r="O14" s="20"/>
      <c r="P14" s="7"/>
      <c r="Q14" s="7"/>
      <c r="R14" s="7"/>
      <c r="S14" s="7"/>
      <c r="T14" s="7"/>
    </row>
    <row r="15" spans="1:20" ht="19" x14ac:dyDescent="0.25">
      <c r="A15" s="7"/>
      <c r="B15" s="19"/>
      <c r="C15" s="29"/>
      <c r="D15" s="7"/>
      <c r="E15" s="7">
        <v>2</v>
      </c>
      <c r="F15" s="7"/>
      <c r="G15" s="55" t="s">
        <v>6</v>
      </c>
      <c r="H15" s="32">
        <f>IF(E17=1,C17,(IF(E18=1,C18,(IF(E19=1,C19,(IF(E16=1,C16,1.2)))))))</f>
        <v>1.2</v>
      </c>
      <c r="I15" s="17"/>
      <c r="J15" s="14"/>
      <c r="K15" s="20"/>
      <c r="L15" s="20"/>
      <c r="M15" s="20"/>
      <c r="N15" s="20"/>
      <c r="O15" s="20"/>
      <c r="P15" s="7"/>
      <c r="Q15" s="7"/>
      <c r="R15" s="7"/>
      <c r="S15" s="7"/>
      <c r="T15" s="7"/>
    </row>
    <row r="16" spans="1:20" ht="19" x14ac:dyDescent="0.25">
      <c r="A16" s="8" t="s">
        <v>5</v>
      </c>
      <c r="B16" s="27">
        <v>2</v>
      </c>
      <c r="C16" s="33" t="s">
        <v>44</v>
      </c>
      <c r="D16" s="9"/>
      <c r="E16" s="10"/>
      <c r="F16" s="7"/>
      <c r="G16" s="54" t="s">
        <v>69</v>
      </c>
      <c r="H16" s="32">
        <f>IF(E17=2,C17,(IF(E18=2,C18,(IF(E19=2,C19,(IF(E16=2,C16,2.2)))))))</f>
        <v>2.2000000000000002</v>
      </c>
      <c r="I16" s="17"/>
      <c r="J16" s="14"/>
      <c r="K16" s="20"/>
      <c r="L16" s="20"/>
      <c r="M16" s="30"/>
      <c r="N16" s="20"/>
      <c r="O16" s="20"/>
      <c r="P16" s="7"/>
      <c r="Q16" s="7"/>
      <c r="R16" s="7"/>
      <c r="S16" s="7"/>
      <c r="T16" s="7"/>
    </row>
    <row r="17" spans="1:20" ht="19" x14ac:dyDescent="0.25">
      <c r="A17" s="56" t="s">
        <v>7</v>
      </c>
      <c r="B17" s="28">
        <v>3</v>
      </c>
      <c r="C17" s="34" t="s">
        <v>45</v>
      </c>
      <c r="D17" s="11"/>
      <c r="E17" s="12"/>
      <c r="F17" s="7"/>
      <c r="G17" s="25"/>
      <c r="H17" s="31"/>
      <c r="I17" s="31"/>
      <c r="J17" s="20"/>
      <c r="K17" s="20"/>
      <c r="L17" s="22"/>
      <c r="M17" s="30"/>
      <c r="N17" s="30"/>
      <c r="O17" s="20"/>
      <c r="P17" s="7"/>
      <c r="Q17" s="7"/>
      <c r="R17" s="7"/>
      <c r="S17" s="7"/>
      <c r="T17" s="7"/>
    </row>
    <row r="18" spans="1:20" ht="19" x14ac:dyDescent="0.25">
      <c r="A18" s="55" t="s">
        <v>6</v>
      </c>
      <c r="B18" s="28">
        <v>6</v>
      </c>
      <c r="C18" s="34" t="s">
        <v>46</v>
      </c>
      <c r="D18" s="11"/>
      <c r="E18" s="13"/>
      <c r="F18" s="7"/>
      <c r="G18" s="20"/>
      <c r="H18" s="31"/>
      <c r="I18" s="31"/>
      <c r="J18" s="20"/>
      <c r="K18" s="20"/>
      <c r="L18" s="22"/>
      <c r="M18" s="31"/>
      <c r="N18" s="31"/>
      <c r="O18" s="20"/>
      <c r="P18" s="7"/>
    </row>
    <row r="19" spans="1:20" ht="19" x14ac:dyDescent="0.25">
      <c r="A19" s="54" t="s">
        <v>69</v>
      </c>
      <c r="B19" s="28">
        <v>7</v>
      </c>
      <c r="C19" s="35" t="s">
        <v>47</v>
      </c>
      <c r="D19" s="14"/>
      <c r="E19" s="12"/>
      <c r="F19" s="7"/>
      <c r="G19" s="20"/>
      <c r="H19" s="20"/>
      <c r="I19" s="20"/>
      <c r="J19" s="20"/>
      <c r="K19" s="20"/>
      <c r="L19" s="25"/>
      <c r="M19" s="31"/>
      <c r="N19" s="31"/>
      <c r="O19" s="20"/>
      <c r="P19" s="7"/>
    </row>
    <row r="20" spans="1:20" ht="19" x14ac:dyDescent="0.25">
      <c r="F20" s="7"/>
      <c r="G20" s="22"/>
      <c r="H20" s="31"/>
      <c r="I20" s="31"/>
      <c r="J20" s="20"/>
      <c r="K20" s="20"/>
      <c r="L20" s="25"/>
      <c r="M20" s="31"/>
      <c r="N20" s="31"/>
      <c r="O20" s="20"/>
      <c r="P20" s="7"/>
    </row>
    <row r="21" spans="1:20" ht="19" x14ac:dyDescent="0.25">
      <c r="A21" s="20"/>
      <c r="B21" s="20"/>
      <c r="C21" s="21"/>
      <c r="D21" s="20"/>
      <c r="E21" s="20"/>
      <c r="F21" s="7"/>
      <c r="G21" s="25"/>
      <c r="H21" s="31"/>
      <c r="I21" s="31"/>
      <c r="J21" s="20"/>
      <c r="K21" s="20"/>
      <c r="L21" s="20"/>
      <c r="M21" s="20"/>
      <c r="N21" s="20"/>
      <c r="O21" s="20"/>
      <c r="P21" s="7"/>
    </row>
    <row r="22" spans="1:20" ht="19" x14ac:dyDescent="0.25">
      <c r="A22" s="22"/>
      <c r="B22" s="20"/>
      <c r="C22" s="23"/>
      <c r="D22" s="24"/>
      <c r="E22" s="20"/>
      <c r="F22" s="7"/>
      <c r="G22" s="25"/>
      <c r="H22" s="31"/>
      <c r="I22" s="31"/>
      <c r="J22" s="20"/>
      <c r="K22" s="20"/>
      <c r="L22" s="20"/>
      <c r="M22" s="20"/>
      <c r="N22" s="20"/>
      <c r="O22" s="20"/>
      <c r="P22" s="7"/>
    </row>
    <row r="23" spans="1:20" ht="19" x14ac:dyDescent="0.25">
      <c r="A23" s="25"/>
      <c r="B23" s="20"/>
      <c r="C23" s="23"/>
      <c r="D23" s="24"/>
      <c r="E23" s="20"/>
      <c r="F23" s="7"/>
      <c r="G23" s="25"/>
      <c r="H23" s="31"/>
      <c r="I23" s="31"/>
      <c r="J23" s="20"/>
      <c r="K23" s="20"/>
      <c r="L23" s="22"/>
      <c r="M23" s="30"/>
      <c r="N23" s="30"/>
      <c r="O23" s="20"/>
      <c r="P23" s="7"/>
    </row>
    <row r="24" spans="1:20" ht="19" x14ac:dyDescent="0.25">
      <c r="A24" s="25"/>
      <c r="B24" s="20"/>
      <c r="C24" s="23"/>
      <c r="D24" s="24"/>
      <c r="E24" s="20"/>
      <c r="F24" s="7"/>
      <c r="G24" s="20"/>
      <c r="H24" s="31"/>
      <c r="I24" s="31"/>
      <c r="J24" s="20"/>
      <c r="K24" s="20"/>
      <c r="L24" s="22"/>
      <c r="M24" s="31"/>
      <c r="N24" s="31"/>
      <c r="O24" s="20"/>
      <c r="P24" s="7"/>
      <c r="Q24" s="7"/>
      <c r="R24" s="7"/>
      <c r="S24" s="7"/>
      <c r="T24" s="7"/>
    </row>
    <row r="25" spans="1:20" ht="19" x14ac:dyDescent="0.25">
      <c r="A25" s="25"/>
      <c r="B25" s="20"/>
      <c r="C25" s="23"/>
      <c r="D25" s="24"/>
      <c r="E25" s="20"/>
      <c r="F25" s="7"/>
      <c r="G25" s="20"/>
      <c r="H25" s="20"/>
      <c r="I25" s="20"/>
      <c r="J25" s="20"/>
      <c r="K25" s="20"/>
      <c r="L25" s="25"/>
      <c r="M25" s="31"/>
      <c r="N25" s="31"/>
      <c r="O25" s="20"/>
      <c r="P25" s="7"/>
      <c r="Q25" s="7"/>
      <c r="R25" s="7"/>
      <c r="S25" s="7"/>
      <c r="T25" s="7"/>
    </row>
    <row r="26" spans="1:20" ht="19" x14ac:dyDescent="0.25">
      <c r="A26" s="26"/>
      <c r="B26" s="26"/>
      <c r="C26" s="26"/>
      <c r="D26" s="26"/>
      <c r="E26" s="26"/>
      <c r="F26" s="7"/>
      <c r="G26" s="22"/>
      <c r="H26" s="31"/>
      <c r="I26" s="31"/>
      <c r="J26" s="20"/>
      <c r="K26" s="20"/>
      <c r="L26" s="25"/>
      <c r="M26" s="31"/>
      <c r="N26" s="31"/>
      <c r="O26" s="20"/>
      <c r="P26" s="7"/>
      <c r="Q26" s="7"/>
      <c r="R26" s="7"/>
      <c r="S26" s="7"/>
      <c r="T26" s="7"/>
    </row>
    <row r="27" spans="1:20" ht="19" x14ac:dyDescent="0.25">
      <c r="A27" s="20"/>
      <c r="B27" s="20"/>
      <c r="C27" s="21"/>
      <c r="D27" s="20"/>
      <c r="E27" s="20"/>
      <c r="F27" s="7"/>
      <c r="G27" s="25"/>
      <c r="H27" s="31"/>
      <c r="I27" s="31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</row>
    <row r="28" spans="1:20" ht="19" x14ac:dyDescent="0.25">
      <c r="A28" s="22"/>
      <c r="B28" s="20"/>
      <c r="C28" s="23"/>
      <c r="D28" s="24"/>
      <c r="E28" s="20"/>
      <c r="F28" s="7"/>
      <c r="G28" s="25"/>
      <c r="H28" s="31"/>
      <c r="I28" s="31"/>
      <c r="J28" s="20"/>
      <c r="K28" s="20"/>
      <c r="L28" s="20"/>
      <c r="M28" s="20"/>
      <c r="N28" s="20"/>
      <c r="O28" s="20"/>
      <c r="P28" s="7"/>
      <c r="Q28" s="7"/>
      <c r="R28" s="7"/>
      <c r="S28" s="7"/>
      <c r="T28" s="7"/>
    </row>
    <row r="29" spans="1:20" ht="19" x14ac:dyDescent="0.25">
      <c r="A29" s="25"/>
      <c r="B29" s="20"/>
      <c r="C29" s="23"/>
      <c r="D29" s="24"/>
      <c r="E29" s="20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7"/>
      <c r="R29" s="7"/>
      <c r="S29" s="7"/>
      <c r="T29" s="7"/>
    </row>
    <row r="30" spans="1:20" ht="19" x14ac:dyDescent="0.25">
      <c r="A30" s="25"/>
      <c r="B30" s="20"/>
      <c r="C30" s="23"/>
      <c r="D30" s="24"/>
      <c r="E30" s="2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9" x14ac:dyDescent="0.25">
      <c r="A31" s="25"/>
      <c r="B31" s="20"/>
      <c r="C31" s="23"/>
      <c r="D31" s="24"/>
      <c r="E31" s="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9" x14ac:dyDescent="0.25">
      <c r="A32" s="26"/>
      <c r="B32" s="26"/>
      <c r="C32" s="26"/>
      <c r="D32" s="26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9" x14ac:dyDescent="0.25">
      <c r="A33" s="20"/>
      <c r="B33" s="20"/>
      <c r="C33" s="21"/>
      <c r="D33" s="20"/>
      <c r="E33" s="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9" x14ac:dyDescent="0.25">
      <c r="A34" s="22"/>
      <c r="B34" s="20"/>
      <c r="C34" s="23"/>
      <c r="D34" s="24"/>
      <c r="E34" s="20"/>
    </row>
    <row r="35" spans="1:20" ht="19" x14ac:dyDescent="0.25">
      <c r="A35" s="25"/>
      <c r="B35" s="20"/>
      <c r="C35" s="23"/>
      <c r="D35" s="24"/>
      <c r="E35" s="20"/>
    </row>
    <row r="36" spans="1:20" ht="19" x14ac:dyDescent="0.25">
      <c r="A36" s="25"/>
      <c r="B36" s="20"/>
      <c r="C36" s="23"/>
      <c r="D36" s="24"/>
      <c r="E36" s="20"/>
    </row>
    <row r="37" spans="1:20" ht="19" x14ac:dyDescent="0.25">
      <c r="A37" s="25"/>
      <c r="B37" s="20"/>
      <c r="C37" s="21"/>
      <c r="D37" s="20"/>
      <c r="E37" s="20"/>
    </row>
    <row r="38" spans="1:20" x14ac:dyDescent="0.2">
      <c r="A38" s="26"/>
      <c r="B38" s="26"/>
      <c r="C38" s="26"/>
      <c r="D38" s="26"/>
      <c r="E38" s="26"/>
    </row>
    <row r="39" spans="1:20" x14ac:dyDescent="0.2">
      <c r="A39" s="26"/>
      <c r="B39" s="26"/>
      <c r="C39" s="26"/>
      <c r="D39" s="26"/>
      <c r="E3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OPEN MEN</vt:lpstr>
      <vt:lpstr>OPEN WOMEN</vt:lpstr>
      <vt:lpstr>PRO JUNIOR MEN</vt:lpstr>
      <vt:lpstr>PRO JUNIOR WOMEN</vt:lpstr>
      <vt:lpstr>16U GIRLS</vt:lpstr>
      <vt:lpstr>16U BOYS</vt:lpstr>
      <vt:lpstr>14U 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info@surfingnsw.com.au</dc:creator>
  <cp:lastModifiedBy>info@surfingnsw.com.au</cp:lastModifiedBy>
  <dcterms:created xsi:type="dcterms:W3CDTF">2019-01-30T03:26:02Z</dcterms:created>
  <dcterms:modified xsi:type="dcterms:W3CDTF">2019-02-01T05:54:54Z</dcterms:modified>
</cp:coreProperties>
</file>