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465" windowWidth="17700" windowHeight="7620" tabRatio="500" firstSheet="3" activeTab="8"/>
  </bookViews>
  <sheets>
    <sheet name="Wahu Coffs Harbour Schedule" sheetId="1" r:id="rId1"/>
    <sheet name="Competition Format" sheetId="2" r:id="rId2"/>
    <sheet name="U14Boys" sheetId="3" r:id="rId3"/>
    <sheet name="U14Girls" sheetId="4" r:id="rId4"/>
    <sheet name="U12Boys" sheetId="5" r:id="rId5"/>
    <sheet name="U12Girls" sheetId="6" r:id="rId6"/>
    <sheet name="U10Boys" sheetId="7" r:id="rId7"/>
    <sheet name="U8Mixed" sheetId="8" r:id="rId8"/>
    <sheet name="Leaderboard" sheetId="9" r:id="rId9"/>
    <sheet name="Results" sheetId="10" r:id="rId10"/>
    <sheet name="Sheet1" sheetId="11" r:id="rId11"/>
  </sheets>
  <definedNames>
    <definedName name="_xlnm.Print_Area" localSheetId="8">'Leaderboard'!$B$44:$H$60</definedName>
  </definedNames>
  <calcPr fullCalcOnLoad="1"/>
</workbook>
</file>

<file path=xl/sharedStrings.xml><?xml version="1.0" encoding="utf-8"?>
<sst xmlns="http://schemas.openxmlformats.org/spreadsheetml/2006/main" count="881" uniqueCount="280">
  <si>
    <t>RUNNING SCHEDULE</t>
  </si>
  <si>
    <t>All HEAT TIMES = 15 minutes</t>
  </si>
  <si>
    <t>Please call Event hotline (0458 247 212) after 6:45am each event day for confirmed Running Schedule &amp; Contest Venue</t>
  </si>
  <si>
    <t>Please note the event running schedule is ALWAYS subject to change</t>
  </si>
  <si>
    <t xml:space="preserve">First Heat of day check in at 7:15am for a 7:30am start </t>
  </si>
  <si>
    <t xml:space="preserve">Heat No. </t>
  </si>
  <si>
    <t>UNDER 14</t>
  </si>
  <si>
    <t>BOYS</t>
  </si>
  <si>
    <t xml:space="preserve">ROUND 1 </t>
  </si>
  <si>
    <t>HEAT 1</t>
  </si>
  <si>
    <t xml:space="preserve">7:30am </t>
  </si>
  <si>
    <t>HEAT 2</t>
  </si>
  <si>
    <t>HEAT 3</t>
  </si>
  <si>
    <t>HEAT 4</t>
  </si>
  <si>
    <t>HEAT 5</t>
  </si>
  <si>
    <t>HEAT 6</t>
  </si>
  <si>
    <t>GIRLS</t>
  </si>
  <si>
    <t xml:space="preserve">UNDER 12 </t>
  </si>
  <si>
    <t>UNDER 12</t>
  </si>
  <si>
    <t>UNDER 10</t>
  </si>
  <si>
    <t>UNDER 8</t>
  </si>
  <si>
    <t>MIXED</t>
  </si>
  <si>
    <t xml:space="preserve">MIXED </t>
  </si>
  <si>
    <t>ROUND 2</t>
  </si>
  <si>
    <t>Q-FINAL</t>
  </si>
  <si>
    <t>SEMI FINAL</t>
  </si>
  <si>
    <t>FINAL</t>
  </si>
  <si>
    <t xml:space="preserve">Under 14 Boys </t>
  </si>
  <si>
    <t>Under 14 Girls</t>
  </si>
  <si>
    <t xml:space="preserve">Under 12 Boys </t>
  </si>
  <si>
    <t xml:space="preserve">Under 12 Girls </t>
  </si>
  <si>
    <t xml:space="preserve">Under 10 Boys </t>
  </si>
  <si>
    <t xml:space="preserve">Under 10 Girls </t>
  </si>
  <si>
    <t>Under 8 Mixed</t>
  </si>
  <si>
    <t>RESULTS</t>
  </si>
  <si>
    <t xml:space="preserve">Under 8 Mixed </t>
  </si>
  <si>
    <t xml:space="preserve">Under 14 Girls </t>
  </si>
  <si>
    <t>WAHU COMPETITION LEADERBOARD</t>
  </si>
  <si>
    <t>U/14 BOYS</t>
  </si>
  <si>
    <t>Name</t>
  </si>
  <si>
    <t>Round 1 Points       (1 to 8)</t>
  </si>
  <si>
    <t>Round 2 Points       (1 to 8)</t>
  </si>
  <si>
    <t>Total points                        (from Rd 1 &amp; Rd 2)</t>
  </si>
  <si>
    <t>U/14 GIRLS</t>
  </si>
  <si>
    <t>U/12 BOYS</t>
  </si>
  <si>
    <t>U/12 GIRLS</t>
  </si>
  <si>
    <t>U/10 BOYS</t>
  </si>
  <si>
    <t>U/8 Boys and Girls Mixed - Parent Assist</t>
  </si>
  <si>
    <t>COMPETITION FORMAT &amp; RULES</t>
  </si>
  <si>
    <t>Details below:</t>
  </si>
  <si>
    <t>All competitors surf at least 2 times in a round robin format before facing elimination (all competitors to surf against different surfers in both rounds)</t>
  </si>
  <si>
    <t>Each competitor's Top 2 rides from the heat are counted as per usual comp format</t>
  </si>
  <si>
    <t>which determines the overall placing of the surfer in each heat - i.e. 1st, 2nd, 3rd, 4th.</t>
  </si>
  <si>
    <t>Each competitor will be awarded points depending on their final placing in each heat, the points structure is as follows;</t>
  </si>
  <si>
    <t>A competitor's total awarded points from Round 1 and 2 will be tallied (see leaderboard) to determine who progresses into the next round. (different draws apply)</t>
  </si>
  <si>
    <t xml:space="preserve">Example: Name: Bill Brown - Rd1- 8 points (1st) / Rd2 - 5 points (2nd) = 13 points total </t>
  </si>
  <si>
    <t>If a tie break occurs, there will be a countback to the surfer's highest single wave score from either Round 1 and 2</t>
  </si>
  <si>
    <t>Bonus Points:</t>
  </si>
  <si>
    <t>1st place in heat = 12 points added to Top 2-wave total</t>
  </si>
  <si>
    <t>2nd place in heat = 10 points added to Top 2-wave total</t>
  </si>
  <si>
    <t>3rd place in heat = 8 points added to Top 2-wave total</t>
  </si>
  <si>
    <t>4th place in heat = 6 points added to Top 2-wave total</t>
  </si>
  <si>
    <t>5th place in heat = 4 points added to Top 2-wave total</t>
  </si>
  <si>
    <t>6th place in heat = 2 points added to Top 2-wave total</t>
  </si>
  <si>
    <t>If  the tie cannot be broken there will be a further count back to the surfer's 2nd highest single wave score and so on until the tie is broken</t>
  </si>
  <si>
    <t>Example:</t>
  </si>
  <si>
    <t>1st</t>
  </si>
  <si>
    <t>Highest wave 1 (7.5)  +  2nd highest wave (6.0)  +  12 bonus points = 25.5 out of a possible 30</t>
  </si>
  <si>
    <t xml:space="preserve">2nd </t>
  </si>
  <si>
    <t>Highest wave 1 (6.5)  +  2nd highest wave (5.0)  +  10 bonus points = 21.5 out of a possible 30</t>
  </si>
  <si>
    <t>3rd</t>
  </si>
  <si>
    <t>Highest wave 1 (5.5)  +  2nd highest wave (5.0)  +  8 bonus points = 18.5 out of a possible 30</t>
  </si>
  <si>
    <t>4th</t>
  </si>
  <si>
    <t>Highest wave 1 (5.0)  +  2nd highest wave (3.0)  +  6 bonus points = 14 out of a possible 30</t>
  </si>
  <si>
    <t>5th</t>
  </si>
  <si>
    <t>Highest wave 1 (5.5)  +  2nd highest wave (2.0)  +  4 bonus points = 11.5 out of a possible 30</t>
  </si>
  <si>
    <t>6th</t>
  </si>
  <si>
    <t>Highest wave 1 (4.0)  +  2nd highest wave (3.0)  +  2 bonus points = 9 out of a possible 30</t>
  </si>
  <si>
    <t xml:space="preserve">Surfers progressing past Round 2 will be reseeded into the next round as per the Surfing Australia competition draws (Normal competition format).   </t>
  </si>
  <si>
    <t>** PLEASE NOTE: FORMATS ARE SUBJECT TO CHANGE AT RESPECTIVE EVENTS**</t>
  </si>
  <si>
    <t>ROUND 1</t>
  </si>
  <si>
    <t>Rd 1 Ht 1</t>
  </si>
  <si>
    <t>Rd2 Ht 1</t>
  </si>
  <si>
    <t>RED</t>
  </si>
  <si>
    <t xml:space="preserve">WHITE </t>
  </si>
  <si>
    <t xml:space="preserve">YELLOW </t>
  </si>
  <si>
    <t>Rd 1 Ht 2</t>
  </si>
  <si>
    <t>Rd 2 Ht 2</t>
  </si>
  <si>
    <t>Rd 1 Ht 3</t>
  </si>
  <si>
    <t>Rd 2 Ht 3</t>
  </si>
  <si>
    <t>Rnd 1 Ht 1</t>
  </si>
  <si>
    <t xml:space="preserve">Rnd 2 Ht 1 </t>
  </si>
  <si>
    <t>Rd1 Ht1</t>
  </si>
  <si>
    <t>Red</t>
  </si>
  <si>
    <t xml:space="preserve"> </t>
  </si>
  <si>
    <t>White</t>
  </si>
  <si>
    <t>Yellow</t>
  </si>
  <si>
    <t>Rd2 Ht1</t>
  </si>
  <si>
    <t>Rd1 Ht2</t>
  </si>
  <si>
    <t>Final</t>
  </si>
  <si>
    <t>Rd1 Ht3</t>
  </si>
  <si>
    <t>Rd2 Ht2</t>
  </si>
  <si>
    <t>Rd1 Ht4</t>
  </si>
  <si>
    <t xml:space="preserve">Round 1 </t>
  </si>
  <si>
    <t>Round 2</t>
  </si>
  <si>
    <t>Wahu Cronulla</t>
  </si>
  <si>
    <t>HEAT TOTAL</t>
  </si>
  <si>
    <t>Surfer's Highest Single HEAT TOTAL e from either Rd1 or Rd2</t>
  </si>
  <si>
    <t>Under 14 Boys</t>
  </si>
  <si>
    <t>Keenan Crisp</t>
  </si>
  <si>
    <t>Nate Hopkins</t>
  </si>
  <si>
    <t xml:space="preserve">Wahu Surfer Groms Coffs Harbour </t>
  </si>
  <si>
    <t>Saturday 10th &amp; Sunday 11th September 2016</t>
  </si>
  <si>
    <t>Contest is mobile utilising the best available surf in the Coffs Harbour region</t>
  </si>
  <si>
    <t>Prime Contest Location is Macauleys the main backup venues will include all beaches between Arrawarra and Sawtell</t>
  </si>
  <si>
    <t>Day 1: Saturday 10th September 2016</t>
  </si>
  <si>
    <t>Day 2: Sunday 11th September 2016</t>
  </si>
  <si>
    <t>Wahu Coffs Harbour</t>
  </si>
  <si>
    <t xml:space="preserve">Wahu Coffs Harbour </t>
  </si>
  <si>
    <t>Wahu Surfer Groms Comps</t>
  </si>
  <si>
    <t>Surfing Australia have devised a unique competition format for the Wahu Surfer Groms Comp 2016 event series.</t>
  </si>
  <si>
    <t>1st place= 8 points</t>
  </si>
  <si>
    <t>2nd place= 5 points</t>
  </si>
  <si>
    <t>3rd place= 3 points</t>
  </si>
  <si>
    <t>4th place= 1 points</t>
  </si>
  <si>
    <t>All Formats are at least 50% progression</t>
  </si>
  <si>
    <t>All heats are to be 15 minutes until the SemiFinals where heats must be 20 minutes</t>
  </si>
  <si>
    <t>***Judging Particulars for U10 Boys and Girls Optional Parent assist***</t>
  </si>
  <si>
    <t>*If a competitor opts to surf with a parent assisting this may be considered as an advantage and can be scored slightly lower compared to;</t>
  </si>
  <si>
    <t>*A competitor who opts to surf without a parent assisting, the judges will consider this as having a higher degree of difficulty and could be scored slightly higher dependant on the surfers performance to the judging criteria.</t>
  </si>
  <si>
    <t>Green</t>
  </si>
  <si>
    <t>GREEN</t>
  </si>
  <si>
    <t>Joel Vaughan NSW</t>
  </si>
  <si>
    <t>Archer Curtis QLD</t>
  </si>
  <si>
    <t>Mike Clayton-brown NSW</t>
  </si>
  <si>
    <t>Ryley Smidt  NSW</t>
  </si>
  <si>
    <t>Joshua Brown NSW</t>
  </si>
  <si>
    <t>Ethan Dodson NSW</t>
  </si>
  <si>
    <t>Angus Baker NSW</t>
  </si>
  <si>
    <t>Charlie Peplow NSW</t>
  </si>
  <si>
    <t>James Hill NSW</t>
  </si>
  <si>
    <t>Kayle Enfield NSW</t>
  </si>
  <si>
    <t>Luke Dujic NSW</t>
  </si>
  <si>
    <t>Luka Piltz NSW</t>
  </si>
  <si>
    <t xml:space="preserve">Jesse Hiatt NSW </t>
  </si>
  <si>
    <t>Jax Damon QLD</t>
  </si>
  <si>
    <t>Kaiden Smales QLD</t>
  </si>
  <si>
    <t>Jackson Graham QLD</t>
  </si>
  <si>
    <t>Jay Pink NSW</t>
  </si>
  <si>
    <t>Kai Jones QLD</t>
  </si>
  <si>
    <t>William Peterson QLD</t>
  </si>
  <si>
    <t>Tyrone Gregory-Hurst NSW</t>
  </si>
  <si>
    <t>Nyxie Ryan NSW</t>
  </si>
  <si>
    <t>Carly Shanahan NSW</t>
  </si>
  <si>
    <t>Raya Campbell QLD</t>
  </si>
  <si>
    <t>Phoebe Kane QLD</t>
  </si>
  <si>
    <t>Charlize Everitt NSW</t>
  </si>
  <si>
    <t>Lilly Harris NSW</t>
  </si>
  <si>
    <t>Lily O'Sullivan NSW</t>
  </si>
  <si>
    <t>Brodi Cook NSW</t>
  </si>
  <si>
    <t xml:space="preserve">Jasmine Kama QLD </t>
  </si>
  <si>
    <t>Coral Fujino QLD</t>
  </si>
  <si>
    <t>Cloe Nolan NSW</t>
  </si>
  <si>
    <t>Malia James NSW</t>
  </si>
  <si>
    <t>Matt Boyle QLD</t>
  </si>
  <si>
    <t>Jett Secomb NSW</t>
  </si>
  <si>
    <t>Dembe Ryan NSW</t>
  </si>
  <si>
    <t>Hugh Vaughan NSW</t>
  </si>
  <si>
    <t>Dane Dujic NSW</t>
  </si>
  <si>
    <t>Manning Gregory NSW</t>
  </si>
  <si>
    <t>Liam Kelly NSW</t>
  </si>
  <si>
    <t>Isaak Brown NSW</t>
  </si>
  <si>
    <t>Oden Wauchope NSW</t>
  </si>
  <si>
    <t>Zac Knott NSW</t>
  </si>
  <si>
    <t>Hunter Winkler NSW</t>
  </si>
  <si>
    <t>Sunny Kama QLD</t>
  </si>
  <si>
    <t>Jesse Damon QLD</t>
  </si>
  <si>
    <t xml:space="preserve">Tom Damon QLD </t>
  </si>
  <si>
    <t>Jack Ragen NSW</t>
  </si>
  <si>
    <t>Koby Jackson NSW</t>
  </si>
  <si>
    <t>Will Martin NSW</t>
  </si>
  <si>
    <t>Landen Smales QLD</t>
  </si>
  <si>
    <t>Mitchell Peterson QLD</t>
  </si>
  <si>
    <t>Noah Nielson NSW</t>
  </si>
  <si>
    <t>Cooper Grayson NSW</t>
  </si>
  <si>
    <t xml:space="preserve">Thomas Peterson QLD </t>
  </si>
  <si>
    <t>Lachlan Smith NSW</t>
  </si>
  <si>
    <t>Creed Smart NSW</t>
  </si>
  <si>
    <t>Joel Emery NSW</t>
  </si>
  <si>
    <t>Rueben Baker NSW</t>
  </si>
  <si>
    <t>Rosie Smart NSW</t>
  </si>
  <si>
    <t>Bonnie Hills NSW</t>
  </si>
  <si>
    <t>Charlotte Mulley QLD</t>
  </si>
  <si>
    <t>Georgie Fennell QLD</t>
  </si>
  <si>
    <t>Grace Kama QLD</t>
  </si>
  <si>
    <t>Marli Dodson NSW</t>
  </si>
  <si>
    <t>Billy Stokes NSW</t>
  </si>
  <si>
    <t>Fletcher O'Sullivan NSW</t>
  </si>
  <si>
    <t>Harper McIntosh NSW</t>
  </si>
  <si>
    <t>Jaz Fennell QLD</t>
  </si>
  <si>
    <t>Tyler Nielson NSW</t>
  </si>
  <si>
    <t>Xander Hutchby NSW</t>
  </si>
  <si>
    <t>Marlon Harrison</t>
  </si>
  <si>
    <t>Phoenix Curtis QLD</t>
  </si>
  <si>
    <t>Tane Dobbyn</t>
  </si>
  <si>
    <t>Sam Ticknor NSW</t>
  </si>
  <si>
    <t>Joel Vaughan</t>
  </si>
  <si>
    <t>Luke Dujic</t>
  </si>
  <si>
    <t>Kayle Enfield</t>
  </si>
  <si>
    <t>Archer Curtis</t>
  </si>
  <si>
    <t>James Hill</t>
  </si>
  <si>
    <t>Luka Piltz</t>
  </si>
  <si>
    <t>Jesse Hiatt</t>
  </si>
  <si>
    <t>Tyrone Gregory-Hurst</t>
  </si>
  <si>
    <t>N/S</t>
  </si>
  <si>
    <r>
      <t xml:space="preserve">When scoring the </t>
    </r>
    <r>
      <rPr>
        <b/>
        <u val="single"/>
        <sz val="12"/>
        <rFont val="Calibri"/>
        <family val="2"/>
      </rPr>
      <t>U10 Boys and Girls Optional Parent assist division</t>
    </r>
    <r>
      <rPr>
        <b/>
        <sz val="12"/>
        <rFont val="Calibri"/>
        <family val="2"/>
      </rPr>
      <t xml:space="preserve"> the judges will consider the degree of difficulty of the below options:  </t>
    </r>
  </si>
  <si>
    <t>Mike Clayton-Brown</t>
  </si>
  <si>
    <t>Jax Damon</t>
  </si>
  <si>
    <t>William Peterson</t>
  </si>
  <si>
    <t>Ethan Dodson</t>
  </si>
  <si>
    <t>Kai Jones</t>
  </si>
  <si>
    <t>Kaden Smales</t>
  </si>
  <si>
    <t>Jackson Graham</t>
  </si>
  <si>
    <t>Jay Pink</t>
  </si>
  <si>
    <t>Nyxie Ryan</t>
  </si>
  <si>
    <t>Lilly Harris</t>
  </si>
  <si>
    <t>Malia James</t>
  </si>
  <si>
    <t>Carly Shanahan</t>
  </si>
  <si>
    <t>Brodi Cook</t>
  </si>
  <si>
    <t>Coral Fujino</t>
  </si>
  <si>
    <t>Raya Campbell</t>
  </si>
  <si>
    <t>Jasmine Kama</t>
  </si>
  <si>
    <t>Charlize Everitt</t>
  </si>
  <si>
    <t xml:space="preserve">Phoebe Kane </t>
  </si>
  <si>
    <t xml:space="preserve">Cloe Nolan </t>
  </si>
  <si>
    <t>Isaak Brown</t>
  </si>
  <si>
    <t xml:space="preserve">Jack Ragen </t>
  </si>
  <si>
    <t>Liam Kelly</t>
  </si>
  <si>
    <t>Hunter Winkler</t>
  </si>
  <si>
    <t>Dembe Ryan</t>
  </si>
  <si>
    <t>Hugh Vaughan</t>
  </si>
  <si>
    <t>Sunny Kama</t>
  </si>
  <si>
    <t xml:space="preserve">Jett Secomb </t>
  </si>
  <si>
    <t>Zac Knott</t>
  </si>
  <si>
    <t>Jesse Damon</t>
  </si>
  <si>
    <t>Matt Boyle</t>
  </si>
  <si>
    <t>Oden Wauchope</t>
  </si>
  <si>
    <t>Manning Gregory</t>
  </si>
  <si>
    <t xml:space="preserve">Tom Damon </t>
  </si>
  <si>
    <t>Rosie Smart</t>
  </si>
  <si>
    <t>Grace Kama</t>
  </si>
  <si>
    <t>Georgie Fennell</t>
  </si>
  <si>
    <t>Phoenix Curtis</t>
  </si>
  <si>
    <t>Charlotte Mulley</t>
  </si>
  <si>
    <t>Bonnie Hills</t>
  </si>
  <si>
    <t>Marli Dodson</t>
  </si>
  <si>
    <t>Koby Jackson</t>
  </si>
  <si>
    <t>Noah Nielson</t>
  </si>
  <si>
    <t>Rueban Baker</t>
  </si>
  <si>
    <t>Cooper Grayson</t>
  </si>
  <si>
    <t>Joel Emery</t>
  </si>
  <si>
    <t>Will Martin</t>
  </si>
  <si>
    <t>Mitchell Peterson</t>
  </si>
  <si>
    <t>Thomas Peterson</t>
  </si>
  <si>
    <t>Landen Smales</t>
  </si>
  <si>
    <t>Lachlan Smith</t>
  </si>
  <si>
    <t xml:space="preserve">Creed Smart </t>
  </si>
  <si>
    <t>Tyler Nielson</t>
  </si>
  <si>
    <t>Jaz Fennell</t>
  </si>
  <si>
    <t>Billy Stokes</t>
  </si>
  <si>
    <t>Fletcher O'Sullivan</t>
  </si>
  <si>
    <t xml:space="preserve">Harper Mcintosh </t>
  </si>
  <si>
    <t>Xander Hutchby</t>
  </si>
  <si>
    <t>Ryley Smidt</t>
  </si>
  <si>
    <t>u/14</t>
  </si>
  <si>
    <t>Josh Brown</t>
  </si>
  <si>
    <t>tane dobbyn</t>
  </si>
  <si>
    <t>Angus bAKER</t>
  </si>
  <si>
    <t>Sam ticknor</t>
  </si>
  <si>
    <t xml:space="preserve">Lilly O'Sullivan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</si>
</sst>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5">
    <font>
      <sz val="12"/>
      <color theme="1"/>
      <name val="Calibri"/>
      <family val="2"/>
    </font>
    <font>
      <sz val="12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0"/>
      <name val="Arial"/>
      <family val="2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b/>
      <u val="single"/>
      <sz val="12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u val="single"/>
      <sz val="16"/>
      <name val="Calibri"/>
      <family val="2"/>
    </font>
    <font>
      <sz val="12"/>
      <name val="Calibri"/>
      <family val="0"/>
    </font>
    <font>
      <sz val="11"/>
      <name val="Calibri"/>
      <family val="2"/>
    </font>
    <font>
      <b/>
      <sz val="16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0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58" applyFont="1" applyFill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30" fillId="0" borderId="0" xfId="58" applyFont="1" applyAlignment="1">
      <alignment horizontal="center"/>
      <protection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18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1" fillId="3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61" fillId="34" borderId="0" xfId="0" applyFont="1" applyFill="1" applyAlignment="1">
      <alignment horizontal="center"/>
    </xf>
    <xf numFmtId="0" fontId="62" fillId="34" borderId="0" xfId="0" applyFont="1" applyFill="1" applyAlignment="1">
      <alignment horizontal="center"/>
    </xf>
    <xf numFmtId="0" fontId="61" fillId="13" borderId="0" xfId="0" applyFont="1" applyFill="1" applyAlignment="1">
      <alignment horizontal="center"/>
    </xf>
    <xf numFmtId="0" fontId="33" fillId="11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57" fillId="35" borderId="10" xfId="0" applyFont="1" applyFill="1" applyBorder="1" applyAlignment="1">
      <alignment horizontal="center"/>
    </xf>
    <xf numFmtId="0" fontId="33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34" borderId="0" xfId="0" applyFont="1" applyFill="1" applyAlignment="1">
      <alignment horizontal="center"/>
    </xf>
    <xf numFmtId="0" fontId="63" fillId="0" borderId="0" xfId="0" applyFont="1" applyAlignment="1">
      <alignment/>
    </xf>
    <xf numFmtId="2" fontId="63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63" fillId="0" borderId="10" xfId="0" applyNumberFormat="1" applyFont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 horizontal="center"/>
    </xf>
    <xf numFmtId="0" fontId="63" fillId="0" borderId="11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6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61" fillId="0" borderId="14" xfId="0" applyFont="1" applyBorder="1" applyAlignment="1">
      <alignment/>
    </xf>
    <xf numFmtId="3" fontId="3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1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1" fillId="0" borderId="15" xfId="0" applyFont="1" applyBorder="1" applyAlignment="1">
      <alignment/>
    </xf>
    <xf numFmtId="0" fontId="33" fillId="0" borderId="15" xfId="0" applyFont="1" applyBorder="1" applyAlignment="1">
      <alignment horizontal="center"/>
    </xf>
    <xf numFmtId="0" fontId="36" fillId="0" borderId="0" xfId="0" applyFont="1" applyAlignment="1">
      <alignment/>
    </xf>
    <xf numFmtId="0" fontId="5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0" fillId="36" borderId="10" xfId="0" applyFont="1" applyFill="1" applyBorder="1" applyAlignment="1">
      <alignment/>
    </xf>
    <xf numFmtId="0" fontId="33" fillId="0" borderId="16" xfId="0" applyFont="1" applyBorder="1" applyAlignment="1">
      <alignment horizontal="center"/>
    </xf>
    <xf numFmtId="0" fontId="30" fillId="0" borderId="15" xfId="0" applyFont="1" applyBorder="1" applyAlignment="1">
      <alignment/>
    </xf>
    <xf numFmtId="0" fontId="30" fillId="37" borderId="15" xfId="0" applyFont="1" applyFill="1" applyBorder="1" applyAlignment="1">
      <alignment/>
    </xf>
    <xf numFmtId="0" fontId="33" fillId="0" borderId="0" xfId="0" applyFont="1" applyAlignment="1" quotePrefix="1">
      <alignment horizontal="left"/>
    </xf>
    <xf numFmtId="0" fontId="30" fillId="38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33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34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0" fillId="38" borderId="17" xfId="0" applyFont="1" applyFill="1" applyBorder="1" applyAlignment="1">
      <alignment/>
    </xf>
    <xf numFmtId="0" fontId="30" fillId="0" borderId="17" xfId="0" applyFont="1" applyBorder="1" applyAlignment="1">
      <alignment/>
    </xf>
    <xf numFmtId="0" fontId="30" fillId="34" borderId="17" xfId="0" applyFont="1" applyFill="1" applyBorder="1" applyAlignment="1">
      <alignment/>
    </xf>
    <xf numFmtId="0" fontId="33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0" fontId="64" fillId="0" borderId="0" xfId="0" applyFont="1" applyAlignment="1">
      <alignment/>
    </xf>
    <xf numFmtId="0" fontId="33" fillId="0" borderId="18" xfId="0" applyFont="1" applyBorder="1" applyAlignment="1">
      <alignment horizontal="center"/>
    </xf>
    <xf numFmtId="0" fontId="30" fillId="36" borderId="14" xfId="0" applyFont="1" applyFill="1" applyBorder="1" applyAlignment="1">
      <alignment/>
    </xf>
    <xf numFmtId="0" fontId="61" fillId="0" borderId="12" xfId="0" applyFont="1" applyBorder="1" applyAlignment="1">
      <alignment/>
    </xf>
    <xf numFmtId="0" fontId="59" fillId="0" borderId="10" xfId="0" applyFont="1" applyBorder="1" applyAlignment="1">
      <alignment/>
    </xf>
    <xf numFmtId="0" fontId="61" fillId="0" borderId="19" xfId="0" applyFont="1" applyBorder="1" applyAlignment="1">
      <alignment/>
    </xf>
    <xf numFmtId="0" fontId="59" fillId="37" borderId="15" xfId="0" applyFont="1" applyFill="1" applyBorder="1" applyAlignment="1">
      <alignment/>
    </xf>
    <xf numFmtId="0" fontId="61" fillId="0" borderId="0" xfId="0" applyFont="1" applyAlignment="1" quotePrefix="1">
      <alignment horizontal="left"/>
    </xf>
    <xf numFmtId="0" fontId="61" fillId="0" borderId="20" xfId="0" applyFont="1" applyBorder="1" applyAlignment="1">
      <alignment/>
    </xf>
    <xf numFmtId="0" fontId="0" fillId="0" borderId="0" xfId="0" applyBorder="1" applyAlignment="1">
      <alignment/>
    </xf>
    <xf numFmtId="0" fontId="62" fillId="0" borderId="0" xfId="0" applyFont="1" applyAlignment="1">
      <alignment horizontal="center"/>
    </xf>
    <xf numFmtId="0" fontId="63" fillId="34" borderId="10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6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ill="1" applyBorder="1" applyAlignment="1">
      <alignment/>
    </xf>
    <xf numFmtId="0" fontId="36" fillId="0" borderId="10" xfId="0" applyFont="1" applyBorder="1" applyAlignment="1">
      <alignment/>
    </xf>
    <xf numFmtId="0" fontId="30" fillId="39" borderId="10" xfId="0" applyFont="1" applyFill="1" applyBorder="1" applyAlignment="1">
      <alignment/>
    </xf>
    <xf numFmtId="0" fontId="61" fillId="0" borderId="10" xfId="57" applyFont="1" applyFill="1" applyBorder="1">
      <alignment/>
      <protection/>
    </xf>
    <xf numFmtId="0" fontId="61" fillId="0" borderId="10" xfId="57" applyFont="1" applyBorder="1">
      <alignment/>
      <protection/>
    </xf>
    <xf numFmtId="0" fontId="61" fillId="0" borderId="10" xfId="0" applyFont="1" applyBorder="1" applyAlignment="1">
      <alignment horizontal="center"/>
    </xf>
    <xf numFmtId="0" fontId="33" fillId="0" borderId="0" xfId="0" applyFont="1" applyFill="1" applyAlignment="1">
      <alignment horizontal="left"/>
    </xf>
    <xf numFmtId="0" fontId="61" fillId="0" borderId="10" xfId="0" applyFont="1" applyFill="1" applyBorder="1" applyAlignment="1">
      <alignment horizontal="left"/>
    </xf>
    <xf numFmtId="0" fontId="62" fillId="0" borderId="0" xfId="0" applyFont="1" applyFill="1" applyAlignment="1">
      <alignment/>
    </xf>
    <xf numFmtId="0" fontId="61" fillId="0" borderId="10" xfId="57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35" fillId="0" borderId="0" xfId="0" applyFont="1" applyAlignment="1">
      <alignment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35" fillId="0" borderId="1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2" fontId="63" fillId="14" borderId="10" xfId="0" applyNumberFormat="1" applyFont="1" applyFill="1" applyBorder="1" applyAlignment="1">
      <alignment horizontal="center"/>
    </xf>
    <xf numFmtId="2" fontId="63" fillId="38" borderId="10" xfId="0" applyNumberFormat="1" applyFont="1" applyFill="1" applyBorder="1" applyAlignment="1">
      <alignment horizontal="center"/>
    </xf>
    <xf numFmtId="2" fontId="63" fillId="39" borderId="10" xfId="0" applyNumberFormat="1" applyFont="1" applyFill="1" applyBorder="1" applyAlignment="1">
      <alignment horizontal="center"/>
    </xf>
    <xf numFmtId="2" fontId="63" fillId="19" borderId="10" xfId="0" applyNumberFormat="1" applyFont="1" applyFill="1" applyBorder="1" applyAlignment="1">
      <alignment horizontal="center"/>
    </xf>
    <xf numFmtId="2" fontId="0" fillId="11" borderId="10" xfId="0" applyNumberFormat="1" applyFill="1" applyBorder="1" applyAlignment="1">
      <alignment horizontal="center"/>
    </xf>
    <xf numFmtId="2" fontId="63" fillId="40" borderId="10" xfId="0" applyNumberFormat="1" applyFont="1" applyFill="1" applyBorder="1" applyAlignment="1">
      <alignment horizontal="center"/>
    </xf>
    <xf numFmtId="2" fontId="63" fillId="16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3"/>
  <sheetViews>
    <sheetView zoomScalePageLayoutView="0" workbookViewId="0" topLeftCell="A1">
      <selection activeCell="G17" sqref="G17"/>
    </sheetView>
  </sheetViews>
  <sheetFormatPr defaultColWidth="11.125" defaultRowHeight="15.75"/>
  <cols>
    <col min="1" max="2" width="11.125" style="0" customWidth="1"/>
    <col min="3" max="3" width="12.50390625" style="0" customWidth="1"/>
    <col min="4" max="6" width="11.125" style="0" customWidth="1"/>
    <col min="7" max="7" width="10.50390625" style="0" customWidth="1"/>
    <col min="8" max="8" width="10.875" style="0" hidden="1" customWidth="1"/>
    <col min="9" max="10" width="11.125" style="0" customWidth="1"/>
    <col min="11" max="11" width="13.00390625" style="0" customWidth="1"/>
    <col min="12" max="12" width="11.125" style="0" customWidth="1"/>
    <col min="13" max="13" width="12.00390625" style="0" bestFit="1" customWidth="1"/>
    <col min="14" max="14" width="11.125" style="0" customWidth="1"/>
    <col min="15" max="15" width="9.875" style="0" customWidth="1"/>
    <col min="16" max="16" width="6.00390625" style="0" hidden="1" customWidth="1"/>
  </cols>
  <sheetData>
    <row r="2" ht="26.25">
      <c r="I2" s="1" t="s">
        <v>111</v>
      </c>
    </row>
    <row r="3" ht="26.25">
      <c r="I3" s="1" t="s">
        <v>112</v>
      </c>
    </row>
    <row r="4" ht="26.25">
      <c r="I4" s="2" t="s">
        <v>0</v>
      </c>
    </row>
    <row r="5" ht="15.75">
      <c r="I5" s="3"/>
    </row>
    <row r="6" ht="18.75">
      <c r="I6" s="4" t="s">
        <v>1</v>
      </c>
    </row>
    <row r="7" ht="18.75">
      <c r="I7" s="5" t="s">
        <v>2</v>
      </c>
    </row>
    <row r="8" ht="18.75">
      <c r="I8" s="6"/>
    </row>
    <row r="9" ht="18.75">
      <c r="I9" s="6" t="s">
        <v>113</v>
      </c>
    </row>
    <row r="10" ht="18.75">
      <c r="I10" s="7" t="s">
        <v>3</v>
      </c>
    </row>
    <row r="11" ht="18.75">
      <c r="I11" s="6"/>
    </row>
    <row r="12" ht="18.75">
      <c r="I12" s="6" t="s">
        <v>114</v>
      </c>
    </row>
    <row r="13" ht="18.75">
      <c r="I13" s="6" t="s">
        <v>4</v>
      </c>
    </row>
    <row r="15" spans="2:15" ht="18.75">
      <c r="B15" s="8" t="s">
        <v>115</v>
      </c>
      <c r="C15" s="9"/>
      <c r="D15" s="9"/>
      <c r="E15" s="9"/>
      <c r="F15" s="9"/>
      <c r="G15" s="9"/>
      <c r="H15" s="9"/>
      <c r="J15" s="8" t="s">
        <v>116</v>
      </c>
      <c r="K15" s="9"/>
      <c r="L15" s="9"/>
      <c r="M15" s="9"/>
      <c r="N15" s="9"/>
      <c r="O15" s="9"/>
    </row>
    <row r="16" spans="2:15" ht="18.75">
      <c r="B16" s="8" t="s">
        <v>5</v>
      </c>
      <c r="C16" s="9"/>
      <c r="D16" s="9"/>
      <c r="E16" s="9"/>
      <c r="F16" s="9"/>
      <c r="G16" s="9"/>
      <c r="H16" s="9"/>
      <c r="J16" s="8" t="s">
        <v>5</v>
      </c>
      <c r="K16" s="19"/>
      <c r="L16" s="9"/>
      <c r="M16" s="9"/>
      <c r="N16" s="9"/>
      <c r="O16" s="9"/>
    </row>
    <row r="17" spans="2:15" ht="18.75">
      <c r="B17" s="10">
        <v>1</v>
      </c>
      <c r="C17" s="11" t="s">
        <v>6</v>
      </c>
      <c r="D17" s="11" t="s">
        <v>7</v>
      </c>
      <c r="E17" s="11" t="s">
        <v>8</v>
      </c>
      <c r="F17" s="11" t="s">
        <v>9</v>
      </c>
      <c r="G17" s="12" t="s">
        <v>10</v>
      </c>
      <c r="H17" s="12"/>
      <c r="J17" s="10">
        <v>1</v>
      </c>
      <c r="K17" s="11" t="s">
        <v>6</v>
      </c>
      <c r="L17" s="11" t="s">
        <v>7</v>
      </c>
      <c r="M17" s="11" t="s">
        <v>24</v>
      </c>
      <c r="N17" s="11" t="s">
        <v>9</v>
      </c>
      <c r="O17" s="12" t="s">
        <v>10</v>
      </c>
    </row>
    <row r="18" spans="2:15" ht="18.75">
      <c r="B18" s="10">
        <v>2</v>
      </c>
      <c r="C18" s="11" t="s">
        <v>6</v>
      </c>
      <c r="D18" s="11" t="s">
        <v>7</v>
      </c>
      <c r="E18" s="11" t="s">
        <v>8</v>
      </c>
      <c r="F18" s="11" t="s">
        <v>11</v>
      </c>
      <c r="G18" s="9"/>
      <c r="H18" s="9"/>
      <c r="J18" s="10">
        <v>2</v>
      </c>
      <c r="K18" s="11" t="s">
        <v>6</v>
      </c>
      <c r="L18" s="11" t="s">
        <v>7</v>
      </c>
      <c r="M18" s="11" t="s">
        <v>24</v>
      </c>
      <c r="N18" s="11" t="s">
        <v>11</v>
      </c>
      <c r="O18" s="9"/>
    </row>
    <row r="19" spans="2:15" ht="18.75">
      <c r="B19" s="10">
        <v>3</v>
      </c>
      <c r="C19" s="11" t="s">
        <v>6</v>
      </c>
      <c r="D19" s="11" t="s">
        <v>7</v>
      </c>
      <c r="E19" s="11" t="s">
        <v>8</v>
      </c>
      <c r="F19" s="11" t="s">
        <v>12</v>
      </c>
      <c r="G19" s="9"/>
      <c r="H19" s="9"/>
      <c r="J19" s="10">
        <v>3</v>
      </c>
      <c r="K19" s="11" t="s">
        <v>6</v>
      </c>
      <c r="L19" s="11" t="s">
        <v>7</v>
      </c>
      <c r="M19" s="11" t="s">
        <v>24</v>
      </c>
      <c r="N19" s="11" t="s">
        <v>12</v>
      </c>
      <c r="O19" s="9"/>
    </row>
    <row r="20" spans="2:15" ht="18.75">
      <c r="B20" s="10">
        <v>4</v>
      </c>
      <c r="C20" s="11" t="s">
        <v>6</v>
      </c>
      <c r="D20" s="11" t="s">
        <v>7</v>
      </c>
      <c r="E20" s="11" t="s">
        <v>8</v>
      </c>
      <c r="F20" s="11" t="s">
        <v>13</v>
      </c>
      <c r="G20" s="9"/>
      <c r="H20" s="9"/>
      <c r="J20" s="10">
        <v>4</v>
      </c>
      <c r="K20" s="11" t="s">
        <v>6</v>
      </c>
      <c r="L20" s="11" t="s">
        <v>7</v>
      </c>
      <c r="M20" s="11" t="s">
        <v>24</v>
      </c>
      <c r="N20" s="11" t="s">
        <v>13</v>
      </c>
      <c r="O20" s="9"/>
    </row>
    <row r="21" spans="2:16" ht="18.75">
      <c r="B21" s="10">
        <v>5</v>
      </c>
      <c r="C21" s="11" t="s">
        <v>6</v>
      </c>
      <c r="D21" s="11" t="s">
        <v>7</v>
      </c>
      <c r="E21" s="11" t="s">
        <v>8</v>
      </c>
      <c r="F21" s="11" t="s">
        <v>14</v>
      </c>
      <c r="G21" s="9"/>
      <c r="H21" s="9">
        <v>830</v>
      </c>
      <c r="J21" s="10">
        <v>5</v>
      </c>
      <c r="K21" s="15" t="s">
        <v>18</v>
      </c>
      <c r="L21" s="15" t="s">
        <v>16</v>
      </c>
      <c r="M21" s="15" t="s">
        <v>23</v>
      </c>
      <c r="N21" s="15" t="s">
        <v>9</v>
      </c>
      <c r="P21">
        <v>830</v>
      </c>
    </row>
    <row r="22" spans="2:14" ht="18.75">
      <c r="B22" s="10">
        <v>6</v>
      </c>
      <c r="C22" s="11" t="s">
        <v>6</v>
      </c>
      <c r="D22" s="11" t="s">
        <v>7</v>
      </c>
      <c r="E22" s="11" t="s">
        <v>8</v>
      </c>
      <c r="F22" s="11" t="s">
        <v>15</v>
      </c>
      <c r="G22" s="9"/>
      <c r="H22" s="9"/>
      <c r="J22" s="10">
        <v>6</v>
      </c>
      <c r="K22" s="16" t="s">
        <v>18</v>
      </c>
      <c r="L22" s="15" t="s">
        <v>16</v>
      </c>
      <c r="M22" s="15" t="s">
        <v>23</v>
      </c>
      <c r="N22" s="15" t="s">
        <v>11</v>
      </c>
    </row>
    <row r="23" spans="2:14" ht="18.75">
      <c r="B23" s="10">
        <v>7</v>
      </c>
      <c r="C23" s="13" t="s">
        <v>6</v>
      </c>
      <c r="D23" s="13" t="s">
        <v>16</v>
      </c>
      <c r="E23" s="13" t="s">
        <v>8</v>
      </c>
      <c r="F23" s="13" t="s">
        <v>9</v>
      </c>
      <c r="G23" s="9"/>
      <c r="H23" s="9"/>
      <c r="J23" s="10">
        <v>7</v>
      </c>
      <c r="K23" s="17" t="s">
        <v>19</v>
      </c>
      <c r="L23" s="17" t="s">
        <v>7</v>
      </c>
      <c r="M23" s="17" t="s">
        <v>23</v>
      </c>
      <c r="N23" s="17" t="s">
        <v>9</v>
      </c>
    </row>
    <row r="24" spans="2:14" ht="18.75">
      <c r="B24" s="10">
        <v>8</v>
      </c>
      <c r="C24" s="13" t="s">
        <v>6</v>
      </c>
      <c r="D24" s="13" t="s">
        <v>16</v>
      </c>
      <c r="E24" s="13" t="s">
        <v>8</v>
      </c>
      <c r="F24" s="13" t="s">
        <v>11</v>
      </c>
      <c r="G24" s="9"/>
      <c r="H24" s="9"/>
      <c r="J24" s="10">
        <v>8</v>
      </c>
      <c r="K24" s="17" t="s">
        <v>19</v>
      </c>
      <c r="L24" s="17" t="s">
        <v>7</v>
      </c>
      <c r="M24" s="17" t="s">
        <v>23</v>
      </c>
      <c r="N24" s="17" t="s">
        <v>11</v>
      </c>
    </row>
    <row r="25" spans="2:16" ht="18.75">
      <c r="B25" s="10">
        <v>9</v>
      </c>
      <c r="C25" s="13" t="s">
        <v>6</v>
      </c>
      <c r="D25" s="13" t="s">
        <v>16</v>
      </c>
      <c r="E25" s="13" t="s">
        <v>8</v>
      </c>
      <c r="F25" s="13" t="s">
        <v>12</v>
      </c>
      <c r="G25" s="9"/>
      <c r="H25" s="9">
        <v>930</v>
      </c>
      <c r="J25" s="10">
        <v>9</v>
      </c>
      <c r="K25" s="17" t="s">
        <v>19</v>
      </c>
      <c r="L25" s="17" t="s">
        <v>7</v>
      </c>
      <c r="M25" s="17" t="s">
        <v>23</v>
      </c>
      <c r="N25" s="17" t="s">
        <v>12</v>
      </c>
      <c r="P25">
        <v>930</v>
      </c>
    </row>
    <row r="26" spans="2:14" ht="18.75">
      <c r="B26" s="10">
        <v>10</v>
      </c>
      <c r="C26" s="14" t="s">
        <v>17</v>
      </c>
      <c r="D26" s="14" t="s">
        <v>7</v>
      </c>
      <c r="E26" s="14" t="s">
        <v>8</v>
      </c>
      <c r="F26" s="14" t="s">
        <v>9</v>
      </c>
      <c r="G26" s="9"/>
      <c r="H26" s="9"/>
      <c r="J26" s="10">
        <v>10</v>
      </c>
      <c r="K26" s="18" t="s">
        <v>20</v>
      </c>
      <c r="L26" s="18" t="s">
        <v>21</v>
      </c>
      <c r="M26" s="18" t="s">
        <v>23</v>
      </c>
      <c r="N26" s="18" t="s">
        <v>9</v>
      </c>
    </row>
    <row r="27" spans="2:14" ht="18.75">
      <c r="B27" s="10">
        <v>11</v>
      </c>
      <c r="C27" s="14" t="s">
        <v>17</v>
      </c>
      <c r="D27" s="14" t="s">
        <v>7</v>
      </c>
      <c r="E27" s="14" t="s">
        <v>8</v>
      </c>
      <c r="F27" s="14" t="s">
        <v>11</v>
      </c>
      <c r="G27" s="9"/>
      <c r="H27" s="9"/>
      <c r="J27" s="10">
        <v>11</v>
      </c>
      <c r="K27" s="18" t="s">
        <v>20</v>
      </c>
      <c r="L27" s="18" t="s">
        <v>22</v>
      </c>
      <c r="M27" s="18" t="s">
        <v>23</v>
      </c>
      <c r="N27" s="18" t="s">
        <v>11</v>
      </c>
    </row>
    <row r="28" spans="2:14" ht="18.75">
      <c r="B28" s="10">
        <v>12</v>
      </c>
      <c r="C28" s="14" t="s">
        <v>17</v>
      </c>
      <c r="D28" s="14" t="s">
        <v>7</v>
      </c>
      <c r="E28" s="14" t="s">
        <v>8</v>
      </c>
      <c r="F28" s="14" t="s">
        <v>12</v>
      </c>
      <c r="G28" s="9"/>
      <c r="H28" s="9"/>
      <c r="J28" s="10">
        <v>12</v>
      </c>
      <c r="K28" s="17" t="s">
        <v>19</v>
      </c>
      <c r="L28" s="17" t="s">
        <v>7</v>
      </c>
      <c r="M28" s="17" t="s">
        <v>25</v>
      </c>
      <c r="N28" s="17" t="s">
        <v>9</v>
      </c>
    </row>
    <row r="29" spans="2:16" ht="18.75">
      <c r="B29" s="10">
        <v>13</v>
      </c>
      <c r="C29" s="14" t="s">
        <v>17</v>
      </c>
      <c r="D29" s="14" t="s">
        <v>7</v>
      </c>
      <c r="E29" s="14" t="s">
        <v>8</v>
      </c>
      <c r="F29" s="14" t="s">
        <v>13</v>
      </c>
      <c r="G29" s="9"/>
      <c r="H29" s="9">
        <v>1030</v>
      </c>
      <c r="J29" s="10">
        <v>13</v>
      </c>
      <c r="K29" s="17" t="s">
        <v>19</v>
      </c>
      <c r="L29" s="17" t="s">
        <v>7</v>
      </c>
      <c r="M29" s="17" t="s">
        <v>25</v>
      </c>
      <c r="N29" s="17" t="s">
        <v>11</v>
      </c>
      <c r="P29">
        <v>1030</v>
      </c>
    </row>
    <row r="30" spans="2:14" ht="18.75">
      <c r="B30" s="10">
        <v>14</v>
      </c>
      <c r="C30" s="15" t="s">
        <v>18</v>
      </c>
      <c r="D30" s="15" t="s">
        <v>16</v>
      </c>
      <c r="E30" s="15" t="s">
        <v>8</v>
      </c>
      <c r="F30" s="15" t="s">
        <v>9</v>
      </c>
      <c r="G30" s="9"/>
      <c r="H30" s="9"/>
      <c r="J30" s="10">
        <v>14</v>
      </c>
      <c r="K30" s="14" t="s">
        <v>17</v>
      </c>
      <c r="L30" s="14" t="s">
        <v>7</v>
      </c>
      <c r="M30" s="14" t="s">
        <v>25</v>
      </c>
      <c r="N30" s="14" t="s">
        <v>9</v>
      </c>
    </row>
    <row r="31" spans="2:14" ht="18.75">
      <c r="B31" s="10">
        <v>15</v>
      </c>
      <c r="C31" s="16" t="s">
        <v>18</v>
      </c>
      <c r="D31" s="15" t="s">
        <v>16</v>
      </c>
      <c r="E31" s="15" t="s">
        <v>8</v>
      </c>
      <c r="F31" s="15" t="s">
        <v>11</v>
      </c>
      <c r="G31" s="9"/>
      <c r="H31" s="9"/>
      <c r="J31" s="10">
        <v>15</v>
      </c>
      <c r="K31" s="14" t="s">
        <v>17</v>
      </c>
      <c r="L31" s="14" t="s">
        <v>7</v>
      </c>
      <c r="M31" s="14" t="s">
        <v>25</v>
      </c>
      <c r="N31" s="14" t="s">
        <v>11</v>
      </c>
    </row>
    <row r="32" spans="2:14" ht="18.75">
      <c r="B32" s="10">
        <v>16</v>
      </c>
      <c r="C32" s="17" t="s">
        <v>19</v>
      </c>
      <c r="D32" s="17" t="s">
        <v>7</v>
      </c>
      <c r="E32" s="17" t="s">
        <v>8</v>
      </c>
      <c r="F32" s="17" t="s">
        <v>9</v>
      </c>
      <c r="G32" s="9"/>
      <c r="H32" s="9"/>
      <c r="J32" s="10">
        <v>16</v>
      </c>
      <c r="K32" s="11" t="s">
        <v>6</v>
      </c>
      <c r="L32" s="11" t="s">
        <v>7</v>
      </c>
      <c r="M32" s="11" t="s">
        <v>25</v>
      </c>
      <c r="N32" s="11" t="s">
        <v>9</v>
      </c>
    </row>
    <row r="33" spans="2:16" ht="18.75">
      <c r="B33" s="10">
        <v>17</v>
      </c>
      <c r="C33" s="17" t="s">
        <v>19</v>
      </c>
      <c r="D33" s="17" t="s">
        <v>7</v>
      </c>
      <c r="E33" s="17" t="s">
        <v>8</v>
      </c>
      <c r="F33" s="17" t="s">
        <v>11</v>
      </c>
      <c r="G33" s="9"/>
      <c r="H33" s="9">
        <v>113</v>
      </c>
      <c r="J33" s="10">
        <v>17</v>
      </c>
      <c r="K33" s="11" t="s">
        <v>6</v>
      </c>
      <c r="L33" s="11" t="s">
        <v>7</v>
      </c>
      <c r="M33" s="11" t="s">
        <v>25</v>
      </c>
      <c r="N33" s="11" t="s">
        <v>11</v>
      </c>
      <c r="P33">
        <v>1130</v>
      </c>
    </row>
    <row r="34" spans="2:14" ht="18.75">
      <c r="B34" s="10">
        <v>18</v>
      </c>
      <c r="C34" s="17" t="s">
        <v>19</v>
      </c>
      <c r="D34" s="17" t="s">
        <v>7</v>
      </c>
      <c r="E34" s="17" t="s">
        <v>8</v>
      </c>
      <c r="F34" s="17" t="s">
        <v>12</v>
      </c>
      <c r="G34" s="9"/>
      <c r="H34" s="9"/>
      <c r="J34" s="10">
        <v>18</v>
      </c>
      <c r="K34" s="18" t="s">
        <v>20</v>
      </c>
      <c r="L34" s="18" t="s">
        <v>21</v>
      </c>
      <c r="M34" s="18" t="s">
        <v>26</v>
      </c>
      <c r="N34" s="18" t="s">
        <v>9</v>
      </c>
    </row>
    <row r="35" spans="2:14" ht="18.75">
      <c r="B35" s="10">
        <v>19</v>
      </c>
      <c r="C35" s="18" t="s">
        <v>20</v>
      </c>
      <c r="D35" s="18" t="s">
        <v>21</v>
      </c>
      <c r="E35" s="18" t="s">
        <v>8</v>
      </c>
      <c r="F35" s="18" t="s">
        <v>9</v>
      </c>
      <c r="G35" s="9"/>
      <c r="H35" s="9"/>
      <c r="J35" s="10">
        <v>19</v>
      </c>
      <c r="K35" s="17" t="s">
        <v>19</v>
      </c>
      <c r="L35" s="17" t="s">
        <v>7</v>
      </c>
      <c r="M35" s="17" t="s">
        <v>26</v>
      </c>
      <c r="N35" s="17" t="s">
        <v>9</v>
      </c>
    </row>
    <row r="36" spans="2:14" ht="18.75">
      <c r="B36" s="10">
        <v>20</v>
      </c>
      <c r="C36" s="18" t="s">
        <v>20</v>
      </c>
      <c r="D36" s="18" t="s">
        <v>22</v>
      </c>
      <c r="E36" s="18" t="s">
        <v>8</v>
      </c>
      <c r="F36" s="18" t="s">
        <v>11</v>
      </c>
      <c r="G36" s="9"/>
      <c r="H36" s="9"/>
      <c r="J36" s="10">
        <v>20</v>
      </c>
      <c r="K36" s="15" t="s">
        <v>18</v>
      </c>
      <c r="L36" s="15" t="s">
        <v>16</v>
      </c>
      <c r="M36" s="15" t="s">
        <v>26</v>
      </c>
      <c r="N36" s="15" t="s">
        <v>9</v>
      </c>
    </row>
    <row r="37" spans="2:16" ht="18.75">
      <c r="B37" s="10">
        <v>21</v>
      </c>
      <c r="C37" s="11" t="s">
        <v>6</v>
      </c>
      <c r="D37" s="11" t="s">
        <v>7</v>
      </c>
      <c r="E37" s="11" t="s">
        <v>23</v>
      </c>
      <c r="F37" s="11" t="s">
        <v>9</v>
      </c>
      <c r="G37" s="9"/>
      <c r="H37" s="9">
        <v>1230</v>
      </c>
      <c r="J37" s="10">
        <v>21</v>
      </c>
      <c r="K37" s="14" t="s">
        <v>17</v>
      </c>
      <c r="L37" s="14" t="s">
        <v>7</v>
      </c>
      <c r="M37" s="14" t="s">
        <v>26</v>
      </c>
      <c r="N37" s="14" t="s">
        <v>9</v>
      </c>
      <c r="P37">
        <v>1230</v>
      </c>
    </row>
    <row r="38" spans="2:14" ht="18.75">
      <c r="B38" s="10">
        <v>22</v>
      </c>
      <c r="C38" s="11" t="s">
        <v>6</v>
      </c>
      <c r="D38" s="11" t="s">
        <v>7</v>
      </c>
      <c r="E38" s="11" t="s">
        <v>23</v>
      </c>
      <c r="F38" s="11" t="s">
        <v>11</v>
      </c>
      <c r="G38" s="9"/>
      <c r="H38" s="9"/>
      <c r="J38" s="10">
        <v>22</v>
      </c>
      <c r="K38" s="13" t="s">
        <v>6</v>
      </c>
      <c r="L38" s="13" t="s">
        <v>16</v>
      </c>
      <c r="M38" s="13" t="s">
        <v>26</v>
      </c>
      <c r="N38" s="13" t="s">
        <v>9</v>
      </c>
    </row>
    <row r="39" spans="2:14" ht="18.75">
      <c r="B39" s="10">
        <v>23</v>
      </c>
      <c r="C39" s="11" t="s">
        <v>6</v>
      </c>
      <c r="D39" s="11" t="s">
        <v>7</v>
      </c>
      <c r="E39" s="11" t="s">
        <v>23</v>
      </c>
      <c r="F39" s="11" t="s">
        <v>12</v>
      </c>
      <c r="G39" s="9"/>
      <c r="H39" s="9"/>
      <c r="J39" s="10">
        <v>23</v>
      </c>
      <c r="K39" s="11" t="s">
        <v>6</v>
      </c>
      <c r="L39" s="11" t="s">
        <v>7</v>
      </c>
      <c r="M39" s="11" t="s">
        <v>26</v>
      </c>
      <c r="N39" s="11" t="s">
        <v>9</v>
      </c>
    </row>
    <row r="40" spans="2:8" ht="18.75">
      <c r="B40" s="10">
        <v>24</v>
      </c>
      <c r="C40" s="11" t="s">
        <v>6</v>
      </c>
      <c r="D40" s="11" t="s">
        <v>7</v>
      </c>
      <c r="E40" s="11" t="s">
        <v>23</v>
      </c>
      <c r="F40" s="11" t="s">
        <v>13</v>
      </c>
      <c r="G40" s="9"/>
      <c r="H40" s="9"/>
    </row>
    <row r="41" spans="2:16" ht="18.75">
      <c r="B41" s="10">
        <v>25</v>
      </c>
      <c r="C41" s="11" t="s">
        <v>6</v>
      </c>
      <c r="D41" s="11" t="s">
        <v>7</v>
      </c>
      <c r="E41" s="11" t="s">
        <v>23</v>
      </c>
      <c r="F41" s="11" t="s">
        <v>14</v>
      </c>
      <c r="G41" s="9"/>
      <c r="H41" s="9">
        <v>130</v>
      </c>
      <c r="P41">
        <v>130</v>
      </c>
    </row>
    <row r="42" spans="2:8" ht="18.75">
      <c r="B42" s="10">
        <v>26</v>
      </c>
      <c r="C42" s="11" t="s">
        <v>6</v>
      </c>
      <c r="D42" s="11" t="s">
        <v>7</v>
      </c>
      <c r="E42" s="11" t="s">
        <v>23</v>
      </c>
      <c r="F42" s="11" t="s">
        <v>15</v>
      </c>
      <c r="G42" s="9"/>
      <c r="H42" s="9"/>
    </row>
    <row r="43" spans="2:10" ht="18.75">
      <c r="B43" s="10">
        <v>27</v>
      </c>
      <c r="C43" s="13" t="s">
        <v>6</v>
      </c>
      <c r="D43" s="13" t="s">
        <v>16</v>
      </c>
      <c r="E43" s="13" t="s">
        <v>23</v>
      </c>
      <c r="F43" s="13" t="s">
        <v>9</v>
      </c>
      <c r="G43" s="9"/>
      <c r="H43" s="9"/>
      <c r="J43" s="10"/>
    </row>
    <row r="44" spans="2:10" ht="18.75">
      <c r="B44" s="10">
        <v>28</v>
      </c>
      <c r="C44" s="13" t="s">
        <v>6</v>
      </c>
      <c r="D44" s="13" t="s">
        <v>16</v>
      </c>
      <c r="E44" s="13" t="s">
        <v>23</v>
      </c>
      <c r="F44" s="13" t="s">
        <v>11</v>
      </c>
      <c r="G44" s="9"/>
      <c r="H44" s="9"/>
      <c r="J44" s="10"/>
    </row>
    <row r="45" spans="2:8" ht="18.75">
      <c r="B45" s="10">
        <v>29</v>
      </c>
      <c r="C45" s="13" t="s">
        <v>6</v>
      </c>
      <c r="D45" s="13" t="s">
        <v>16</v>
      </c>
      <c r="E45" s="13" t="s">
        <v>23</v>
      </c>
      <c r="F45" s="13" t="s">
        <v>12</v>
      </c>
      <c r="G45" s="9"/>
      <c r="H45" s="9">
        <v>230</v>
      </c>
    </row>
    <row r="46" spans="2:8" ht="18.75">
      <c r="B46" s="10">
        <v>30</v>
      </c>
      <c r="C46" s="14" t="s">
        <v>17</v>
      </c>
      <c r="D46" s="14" t="s">
        <v>7</v>
      </c>
      <c r="E46" s="14" t="s">
        <v>23</v>
      </c>
      <c r="F46" s="14" t="s">
        <v>9</v>
      </c>
      <c r="G46" s="9"/>
      <c r="H46" s="9"/>
    </row>
    <row r="47" spans="2:8" ht="18.75">
      <c r="B47" s="10">
        <v>31</v>
      </c>
      <c r="C47" s="14" t="s">
        <v>17</v>
      </c>
      <c r="D47" s="14" t="s">
        <v>7</v>
      </c>
      <c r="E47" s="14" t="s">
        <v>23</v>
      </c>
      <c r="F47" s="14" t="s">
        <v>11</v>
      </c>
      <c r="G47" s="9"/>
      <c r="H47" s="9"/>
    </row>
    <row r="48" spans="2:6" ht="18.75">
      <c r="B48" s="10">
        <v>32</v>
      </c>
      <c r="C48" s="14" t="s">
        <v>17</v>
      </c>
      <c r="D48" s="14" t="s">
        <v>7</v>
      </c>
      <c r="E48" s="14" t="s">
        <v>23</v>
      </c>
      <c r="F48" s="14" t="s">
        <v>12</v>
      </c>
    </row>
    <row r="49" spans="2:8" ht="18.75">
      <c r="B49" s="10">
        <v>33</v>
      </c>
      <c r="C49" s="14" t="s">
        <v>17</v>
      </c>
      <c r="D49" s="14" t="s">
        <v>7</v>
      </c>
      <c r="E49" s="14" t="s">
        <v>23</v>
      </c>
      <c r="F49" s="14" t="s">
        <v>13</v>
      </c>
      <c r="H49">
        <v>330</v>
      </c>
    </row>
    <row r="52" ht="18.75">
      <c r="B52" s="10"/>
    </row>
    <row r="53" ht="18.75">
      <c r="B53" s="1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8"/>
  <sheetViews>
    <sheetView zoomScalePageLayoutView="0" workbookViewId="0" topLeftCell="A1">
      <selection activeCell="F18" sqref="F18"/>
    </sheetView>
  </sheetViews>
  <sheetFormatPr defaultColWidth="11.125" defaultRowHeight="15.75"/>
  <cols>
    <col min="1" max="2" width="11.125" style="0" customWidth="1"/>
    <col min="3" max="3" width="19.50390625" style="0" customWidth="1"/>
    <col min="4" max="5" width="11.125" style="0" customWidth="1"/>
    <col min="6" max="6" width="21.875" style="0" customWidth="1"/>
  </cols>
  <sheetData>
    <row r="2" ht="18.75">
      <c r="D2" s="28" t="s">
        <v>34</v>
      </c>
    </row>
    <row r="5" spans="2:5" ht="15.75">
      <c r="B5" s="20" t="s">
        <v>35</v>
      </c>
      <c r="E5" s="20" t="s">
        <v>32</v>
      </c>
    </row>
    <row r="6" spans="2:6" ht="18.75">
      <c r="B6" s="22">
        <v>4</v>
      </c>
      <c r="C6" s="23"/>
      <c r="E6" s="22">
        <v>4</v>
      </c>
      <c r="F6" s="23"/>
    </row>
    <row r="7" spans="2:6" ht="18.75">
      <c r="B7" s="22">
        <v>3</v>
      </c>
      <c r="C7" s="23"/>
      <c r="E7" s="22">
        <v>3</v>
      </c>
      <c r="F7" s="23"/>
    </row>
    <row r="8" spans="2:6" ht="18.75">
      <c r="B8" s="22">
        <v>2</v>
      </c>
      <c r="C8" s="23"/>
      <c r="E8" s="22">
        <v>2</v>
      </c>
      <c r="F8" s="23"/>
    </row>
    <row r="9" spans="2:6" ht="18.75">
      <c r="B9" s="22">
        <v>1</v>
      </c>
      <c r="C9" s="23"/>
      <c r="E9" s="22">
        <v>1</v>
      </c>
      <c r="F9" s="23"/>
    </row>
    <row r="11" spans="2:5" ht="15.75">
      <c r="B11" s="20" t="s">
        <v>31</v>
      </c>
      <c r="E11" s="20" t="s">
        <v>30</v>
      </c>
    </row>
    <row r="12" spans="2:5" ht="15.75">
      <c r="B12" s="20"/>
      <c r="E12" s="20"/>
    </row>
    <row r="13" spans="2:6" ht="18.75">
      <c r="B13" s="22">
        <v>4</v>
      </c>
      <c r="C13" s="23"/>
      <c r="E13" s="22">
        <v>4</v>
      </c>
      <c r="F13" s="23"/>
    </row>
    <row r="14" spans="2:6" ht="18.75">
      <c r="B14" s="22">
        <v>3</v>
      </c>
      <c r="C14" s="23"/>
      <c r="E14" s="22">
        <v>3</v>
      </c>
      <c r="F14" s="23"/>
    </row>
    <row r="15" spans="2:6" ht="18.75">
      <c r="B15" s="22">
        <v>2</v>
      </c>
      <c r="C15" s="23"/>
      <c r="E15" s="22">
        <v>2</v>
      </c>
      <c r="F15" s="23"/>
    </row>
    <row r="16" spans="2:6" ht="18.75">
      <c r="B16" s="22">
        <v>1</v>
      </c>
      <c r="C16" s="23"/>
      <c r="E16" s="22">
        <v>1</v>
      </c>
      <c r="F16" s="23"/>
    </row>
    <row r="18" spans="2:5" ht="15.75">
      <c r="B18" s="20" t="s">
        <v>29</v>
      </c>
      <c r="E18" s="20" t="s">
        <v>36</v>
      </c>
    </row>
    <row r="19" spans="2:6" ht="18.75">
      <c r="B19" s="24">
        <v>4</v>
      </c>
      <c r="C19" s="25"/>
      <c r="E19" s="22">
        <v>4</v>
      </c>
      <c r="F19" s="23"/>
    </row>
    <row r="20" spans="2:6" ht="18.75">
      <c r="B20" s="22">
        <v>3</v>
      </c>
      <c r="C20" s="23"/>
      <c r="E20" s="22">
        <v>3</v>
      </c>
      <c r="F20" s="23"/>
    </row>
    <row r="21" spans="2:6" ht="18.75">
      <c r="B21" s="22">
        <v>2</v>
      </c>
      <c r="C21" s="23"/>
      <c r="E21" s="22">
        <v>2</v>
      </c>
      <c r="F21" s="26"/>
    </row>
    <row r="22" spans="2:6" ht="18.75">
      <c r="B22" s="22">
        <v>1</v>
      </c>
      <c r="C22" s="23"/>
      <c r="E22" s="22">
        <v>1</v>
      </c>
      <c r="F22" s="27"/>
    </row>
    <row r="24" ht="15.75">
      <c r="B24" s="20" t="s">
        <v>108</v>
      </c>
    </row>
    <row r="25" spans="2:3" ht="18.75">
      <c r="B25" s="22">
        <v>4</v>
      </c>
      <c r="C25" s="23"/>
    </row>
    <row r="26" spans="2:3" ht="18.75">
      <c r="B26" s="22">
        <v>3</v>
      </c>
      <c r="C26" s="23"/>
    </row>
    <row r="27" spans="2:3" ht="18.75">
      <c r="B27" s="22">
        <v>2</v>
      </c>
      <c r="C27" s="26"/>
    </row>
    <row r="28" spans="2:3" ht="18.75">
      <c r="B28" s="22">
        <v>1</v>
      </c>
      <c r="C28" s="2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3" sqref="B3"/>
    </sheetView>
  </sheetViews>
  <sheetFormatPr defaultColWidth="9.00390625" defaultRowHeight="15.75"/>
  <sheetData>
    <row r="3" ht="15.75">
      <c r="B3" t="s">
        <v>274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PageLayoutView="0" workbookViewId="0" topLeftCell="A2">
      <selection activeCell="A2" sqref="A2"/>
    </sheetView>
  </sheetViews>
  <sheetFormatPr defaultColWidth="11.125" defaultRowHeight="15.75"/>
  <sheetData>
    <row r="1" spans="1:18" ht="15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20" ht="15.75">
      <c r="A2" s="122"/>
      <c r="B2" s="122"/>
      <c r="C2" s="122"/>
      <c r="D2" s="122"/>
      <c r="E2" s="122"/>
      <c r="F2" s="123" t="s">
        <v>119</v>
      </c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65"/>
      <c r="T2" s="65"/>
    </row>
    <row r="3" spans="1:20" ht="15.75">
      <c r="A3" s="122"/>
      <c r="B3" s="122"/>
      <c r="C3" s="122"/>
      <c r="D3" s="122"/>
      <c r="E3" s="122"/>
      <c r="F3" s="124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65"/>
      <c r="T3" s="65"/>
    </row>
    <row r="4" spans="1:20" ht="15.75">
      <c r="A4" s="122"/>
      <c r="B4" s="122"/>
      <c r="C4" s="122"/>
      <c r="D4" s="122"/>
      <c r="E4" s="122"/>
      <c r="F4" s="66" t="s">
        <v>48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65"/>
      <c r="T4" s="65"/>
    </row>
    <row r="5" spans="1:20" ht="15.7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65"/>
      <c r="T5" s="65"/>
    </row>
    <row r="6" spans="1:20" ht="15.75">
      <c r="A6" s="125"/>
      <c r="B6" s="125" t="s">
        <v>120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65"/>
      <c r="T6" s="65"/>
    </row>
    <row r="7" spans="1:20" ht="15.75">
      <c r="A7" s="125"/>
      <c r="B7" s="125" t="s">
        <v>49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65"/>
      <c r="T7" s="65"/>
    </row>
    <row r="8" spans="1:20" ht="15.75">
      <c r="A8" s="125"/>
      <c r="B8" s="125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65"/>
      <c r="T8" s="65"/>
    </row>
    <row r="9" spans="1:20" ht="15.75">
      <c r="A9" s="125">
        <v>1</v>
      </c>
      <c r="B9" s="125" t="s">
        <v>50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5"/>
      <c r="T9" s="65"/>
    </row>
    <row r="10" spans="1:20" ht="15.75">
      <c r="A10" s="125"/>
      <c r="B10" s="125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5"/>
      <c r="T10" s="65"/>
    </row>
    <row r="11" spans="1:20" ht="15.75">
      <c r="A11" s="125">
        <v>2</v>
      </c>
      <c r="B11" s="125" t="s">
        <v>51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5"/>
      <c r="T11" s="65"/>
    </row>
    <row r="12" spans="1:20" ht="15.75">
      <c r="A12" s="125"/>
      <c r="B12" s="125" t="s">
        <v>52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5"/>
      <c r="T12" s="65"/>
    </row>
    <row r="13" spans="1:20" ht="15.75">
      <c r="A13" s="125"/>
      <c r="B13" s="125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65"/>
      <c r="T13" s="65"/>
    </row>
    <row r="14" spans="1:20" ht="15.75">
      <c r="A14" s="125">
        <v>3</v>
      </c>
      <c r="B14" s="125" t="s">
        <v>53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65"/>
      <c r="T14" s="65"/>
    </row>
    <row r="15" spans="1:20" ht="15.75">
      <c r="A15" s="125"/>
      <c r="B15" s="125" t="s">
        <v>121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65"/>
      <c r="T15" s="65"/>
    </row>
    <row r="16" spans="1:20" ht="15.75">
      <c r="A16" s="125"/>
      <c r="B16" s="125" t="s">
        <v>122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5"/>
      <c r="T16" s="65"/>
    </row>
    <row r="17" spans="1:20" ht="15.75">
      <c r="A17" s="125"/>
      <c r="B17" s="125" t="s">
        <v>123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5"/>
      <c r="T17" s="65"/>
    </row>
    <row r="18" spans="1:20" ht="15.75">
      <c r="A18" s="125"/>
      <c r="B18" s="125" t="s">
        <v>124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5"/>
      <c r="T18" s="65"/>
    </row>
    <row r="19" spans="1:20" ht="15.75">
      <c r="A19" s="125"/>
      <c r="B19" s="125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5"/>
      <c r="T19" s="65"/>
    </row>
    <row r="20" spans="1:20" ht="15.75">
      <c r="A20" s="125">
        <v>4</v>
      </c>
      <c r="B20" s="125" t="s">
        <v>54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5"/>
      <c r="T20" s="65"/>
    </row>
    <row r="21" spans="1:20" ht="15.75">
      <c r="A21" s="125"/>
      <c r="B21" s="125" t="s">
        <v>55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65"/>
      <c r="T21" s="65"/>
    </row>
    <row r="22" spans="1:20" ht="15.75">
      <c r="A22" s="125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65"/>
      <c r="T22" s="65"/>
    </row>
    <row r="23" spans="1:20" ht="15.75">
      <c r="A23" s="125">
        <v>5</v>
      </c>
      <c r="B23" s="125" t="s">
        <v>56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65"/>
      <c r="T23" s="65"/>
    </row>
    <row r="24" spans="1:20" ht="15.75">
      <c r="A24" s="125"/>
      <c r="B24" s="125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65"/>
      <c r="T24" s="65"/>
    </row>
    <row r="25" spans="1:20" ht="15.75">
      <c r="A25" s="125"/>
      <c r="B25" s="125" t="s">
        <v>57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5"/>
      <c r="T25" s="65"/>
    </row>
    <row r="26" spans="1:20" ht="15.75">
      <c r="A26" s="125"/>
      <c r="B26" s="125" t="s">
        <v>58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5"/>
      <c r="T26" s="65"/>
    </row>
    <row r="27" spans="1:20" ht="15.75">
      <c r="A27" s="125"/>
      <c r="B27" s="125" t="s">
        <v>59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5"/>
      <c r="T27" s="65"/>
    </row>
    <row r="28" spans="1:20" ht="15.75">
      <c r="A28" s="125"/>
      <c r="B28" s="125" t="s">
        <v>60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5"/>
      <c r="T28" s="65"/>
    </row>
    <row r="29" spans="1:20" ht="15.75">
      <c r="A29" s="125"/>
      <c r="B29" s="125" t="s">
        <v>61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5"/>
      <c r="T29" s="65"/>
    </row>
    <row r="30" spans="1:20" ht="15.75">
      <c r="A30" s="125"/>
      <c r="B30" s="125" t="s">
        <v>62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5"/>
      <c r="T30" s="65"/>
    </row>
    <row r="31" spans="1:20" ht="15.75">
      <c r="A31" s="125"/>
      <c r="B31" s="125" t="s">
        <v>63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5"/>
      <c r="T31" s="65"/>
    </row>
    <row r="32" spans="1:20" ht="15.75">
      <c r="A32" s="125"/>
      <c r="B32" s="125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5"/>
      <c r="T32" s="65"/>
    </row>
    <row r="33" spans="1:20" ht="15.75">
      <c r="A33" s="125"/>
      <c r="B33" s="125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5"/>
      <c r="T33" s="65"/>
    </row>
    <row r="34" spans="1:20" ht="15.75">
      <c r="A34" s="125"/>
      <c r="B34" s="125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5"/>
      <c r="T34" s="65"/>
    </row>
    <row r="35" spans="1:20" ht="15.75">
      <c r="A35" s="125"/>
      <c r="B35" s="125" t="s">
        <v>64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5"/>
      <c r="T35" s="65"/>
    </row>
    <row r="36" spans="1:20" ht="15.75">
      <c r="A36" s="125">
        <v>5</v>
      </c>
      <c r="B36" s="125" t="s">
        <v>65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5"/>
      <c r="T36" s="65"/>
    </row>
    <row r="37" spans="1:20" ht="15.75">
      <c r="A37" s="125"/>
      <c r="B37" s="125" t="s">
        <v>66</v>
      </c>
      <c r="C37" s="122" t="s">
        <v>67</v>
      </c>
      <c r="D37" s="122"/>
      <c r="E37" s="124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5"/>
      <c r="T37" s="65"/>
    </row>
    <row r="38" spans="1:20" ht="15.75">
      <c r="A38" s="125"/>
      <c r="B38" s="125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5"/>
      <c r="T38" s="65"/>
    </row>
    <row r="39" spans="1:20" ht="15.75">
      <c r="A39" s="125"/>
      <c r="B39" s="125" t="s">
        <v>68</v>
      </c>
      <c r="C39" s="122" t="s">
        <v>69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5"/>
      <c r="T39" s="65"/>
    </row>
    <row r="40" spans="1:20" ht="15.75">
      <c r="A40" s="125"/>
      <c r="B40" s="125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5"/>
      <c r="T40" s="65"/>
    </row>
    <row r="41" spans="1:20" ht="15.75">
      <c r="A41" s="125"/>
      <c r="B41" s="125" t="s">
        <v>70</v>
      </c>
      <c r="C41" s="122" t="s">
        <v>71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5"/>
      <c r="T41" s="65"/>
    </row>
    <row r="42" spans="1:20" ht="15.75">
      <c r="A42" s="125"/>
      <c r="B42" s="125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5"/>
      <c r="T42" s="65"/>
    </row>
    <row r="43" spans="1:20" ht="15.75">
      <c r="A43" s="125"/>
      <c r="B43" s="125" t="s">
        <v>72</v>
      </c>
      <c r="C43" s="122" t="s">
        <v>73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5"/>
      <c r="T43" s="65"/>
    </row>
    <row r="44" spans="1:20" ht="15.75">
      <c r="A44" s="125"/>
      <c r="B44" s="125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5"/>
      <c r="T44" s="65"/>
    </row>
    <row r="45" spans="1:20" ht="15.75">
      <c r="A45" s="125"/>
      <c r="B45" s="125" t="s">
        <v>74</v>
      </c>
      <c r="C45" s="122" t="s">
        <v>75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5"/>
      <c r="T45" s="65"/>
    </row>
    <row r="46" spans="1:20" ht="15.75">
      <c r="A46" s="125"/>
      <c r="B46" s="125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5"/>
      <c r="T46" s="65"/>
    </row>
    <row r="47" spans="1:20" ht="15.75">
      <c r="A47" s="125"/>
      <c r="B47" s="125" t="s">
        <v>76</v>
      </c>
      <c r="C47" s="122" t="s">
        <v>77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5"/>
      <c r="T47" s="65"/>
    </row>
    <row r="48" spans="1:20" ht="15.75">
      <c r="A48" s="125"/>
      <c r="B48" s="125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5"/>
      <c r="T48" s="65"/>
    </row>
    <row r="49" spans="1:20" ht="15.75">
      <c r="A49" s="125"/>
      <c r="B49" s="125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5"/>
      <c r="T49" s="65"/>
    </row>
    <row r="50" spans="1:20" ht="15.75">
      <c r="A50" s="125">
        <v>6</v>
      </c>
      <c r="B50" s="125" t="s">
        <v>78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5"/>
      <c r="T50" s="65"/>
    </row>
    <row r="51" spans="1:20" ht="15.75">
      <c r="A51" s="125"/>
      <c r="B51" s="125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5"/>
      <c r="T51" s="65"/>
    </row>
    <row r="52" spans="1:20" ht="15.75">
      <c r="A52" s="125">
        <v>7</v>
      </c>
      <c r="B52" s="125" t="s">
        <v>125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5"/>
      <c r="T52" s="65"/>
    </row>
    <row r="53" spans="1:20" ht="15.75">
      <c r="A53" s="125"/>
      <c r="B53" s="125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5"/>
      <c r="T53" s="65"/>
    </row>
    <row r="54" spans="1:20" ht="15.75">
      <c r="A54" s="125">
        <v>8</v>
      </c>
      <c r="B54" s="125" t="s">
        <v>126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5"/>
      <c r="T54" s="65"/>
    </row>
    <row r="55" spans="1:20" ht="15.75">
      <c r="A55" s="125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5"/>
      <c r="T55" s="65"/>
    </row>
    <row r="56" spans="1:20" ht="15.75">
      <c r="A56" s="125"/>
      <c r="B56" s="125" t="s">
        <v>127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5"/>
      <c r="T56" s="65"/>
    </row>
    <row r="57" spans="1:20" ht="15.7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5"/>
      <c r="T57" s="65"/>
    </row>
    <row r="58" spans="1:20" ht="15.75">
      <c r="A58" s="125">
        <v>9</v>
      </c>
      <c r="B58" s="126" t="s">
        <v>215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08"/>
      <c r="T58" s="108"/>
    </row>
    <row r="59" spans="1:20" ht="15.75">
      <c r="A59" s="125"/>
      <c r="B59" s="126" t="s">
        <v>128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08"/>
      <c r="T59" s="108"/>
    </row>
    <row r="60" spans="1:20" ht="15.75">
      <c r="A60" s="125"/>
      <c r="B60" s="126" t="s">
        <v>129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08"/>
      <c r="T60" s="108"/>
    </row>
    <row r="61" spans="1:20" ht="15.7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08"/>
      <c r="T61" s="108"/>
    </row>
    <row r="62" spans="1:20" ht="15.7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08"/>
      <c r="T62" s="108"/>
    </row>
    <row r="63" spans="1:20" ht="15.75">
      <c r="A63" s="122"/>
      <c r="B63" s="125" t="s">
        <v>79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5"/>
      <c r="T63" s="65"/>
    </row>
    <row r="64" spans="1:20" ht="15.7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5"/>
      <c r="T64" s="65"/>
    </row>
    <row r="65" spans="1:20" ht="15.7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5"/>
      <c r="T65" s="65"/>
    </row>
    <row r="66" spans="1:20" ht="15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</row>
    <row r="67" spans="1:20" ht="15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</row>
    <row r="68" spans="1:20" ht="15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</row>
    <row r="69" spans="1:20" ht="15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</row>
  </sheetData>
  <sheetProtection/>
  <printOptions/>
  <pageMargins left="0.75" right="0.75" top="1" bottom="1" header="0.5" footer="0.5"/>
  <pageSetup fitToHeight="1" fitToWidth="1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1"/>
  <sheetViews>
    <sheetView zoomScale="50" zoomScaleNormal="50" zoomScalePageLayoutView="0" workbookViewId="0" topLeftCell="A1">
      <selection activeCell="K29" sqref="K29"/>
    </sheetView>
  </sheetViews>
  <sheetFormatPr defaultColWidth="11.125" defaultRowHeight="15.75"/>
  <cols>
    <col min="1" max="1" width="12.00390625" style="0" customWidth="1"/>
    <col min="2" max="2" width="0.12890625" style="0" customWidth="1"/>
    <col min="3" max="3" width="26.875" style="0" customWidth="1"/>
    <col min="4" max="4" width="13.00390625" style="0" bestFit="1" customWidth="1"/>
    <col min="5" max="7" width="11.125" style="0" customWidth="1"/>
    <col min="8" max="8" width="0.12890625" style="0" customWidth="1"/>
    <col min="9" max="9" width="30.00390625" style="0" customWidth="1"/>
    <col min="10" max="10" width="13.00390625" style="0" bestFit="1" customWidth="1"/>
    <col min="11" max="12" width="11.125" style="0" customWidth="1"/>
    <col min="13" max="13" width="10.875" style="0" customWidth="1"/>
    <col min="14" max="14" width="6.00390625" style="0" customWidth="1"/>
  </cols>
  <sheetData>
    <row r="2" ht="18.75">
      <c r="A2" s="8" t="s">
        <v>117</v>
      </c>
    </row>
    <row r="3" ht="18.75">
      <c r="A3" s="8" t="s">
        <v>27</v>
      </c>
    </row>
    <row r="5" spans="1:22" ht="18.75">
      <c r="A5" s="8" t="s">
        <v>8</v>
      </c>
      <c r="B5" s="8"/>
      <c r="C5" s="8"/>
      <c r="D5" s="8"/>
      <c r="E5" s="8"/>
      <c r="F5" s="8"/>
      <c r="G5" s="8" t="s">
        <v>23</v>
      </c>
      <c r="H5" s="8"/>
      <c r="I5" s="8"/>
      <c r="J5" s="8"/>
      <c r="K5" s="8"/>
      <c r="L5" s="8"/>
      <c r="M5" s="8" t="s">
        <v>24</v>
      </c>
      <c r="N5" s="8"/>
      <c r="O5" s="8"/>
      <c r="P5" s="8"/>
      <c r="Q5" s="8"/>
      <c r="R5" s="8" t="s">
        <v>25</v>
      </c>
      <c r="S5" s="8"/>
      <c r="T5" s="8"/>
      <c r="U5" s="8"/>
      <c r="V5" s="8" t="s">
        <v>26</v>
      </c>
    </row>
    <row r="6" spans="1:24" ht="18.75">
      <c r="A6" s="33"/>
      <c r="B6" s="67"/>
      <c r="C6" s="67"/>
      <c r="D6" s="19"/>
      <c r="E6" s="67"/>
      <c r="F6" s="67"/>
      <c r="G6" s="67"/>
      <c r="H6" s="67"/>
      <c r="I6" s="67"/>
      <c r="J6" s="19"/>
      <c r="K6" s="67"/>
      <c r="L6" s="59"/>
      <c r="M6" s="9"/>
      <c r="N6" s="67" t="s">
        <v>92</v>
      </c>
      <c r="O6" s="9"/>
      <c r="P6" s="9">
        <v>1</v>
      </c>
      <c r="Q6" s="9"/>
      <c r="R6" s="9"/>
      <c r="S6" s="9"/>
      <c r="T6" s="9"/>
      <c r="U6" s="9"/>
      <c r="V6" s="9"/>
      <c r="W6" s="9"/>
      <c r="X6" s="9"/>
    </row>
    <row r="7" spans="1:24" ht="18.75">
      <c r="A7" s="69" t="s">
        <v>90</v>
      </c>
      <c r="B7" s="67"/>
      <c r="C7" s="9"/>
      <c r="D7" s="19" t="s">
        <v>106</v>
      </c>
      <c r="E7" s="67">
        <v>1</v>
      </c>
      <c r="F7" s="67"/>
      <c r="G7" s="67" t="s">
        <v>91</v>
      </c>
      <c r="H7" s="9"/>
      <c r="I7" s="107"/>
      <c r="J7" s="104" t="s">
        <v>106</v>
      </c>
      <c r="K7" s="86">
        <v>7</v>
      </c>
      <c r="L7" s="59"/>
      <c r="M7" s="96" t="s">
        <v>93</v>
      </c>
      <c r="N7" s="53">
        <v>1</v>
      </c>
      <c r="O7" s="97" t="s">
        <v>94</v>
      </c>
      <c r="P7" s="53"/>
      <c r="Q7" s="59"/>
      <c r="R7" s="9"/>
      <c r="S7" s="9"/>
      <c r="T7" s="9"/>
      <c r="U7" s="9"/>
      <c r="V7" s="9"/>
      <c r="W7" s="9"/>
      <c r="X7" s="9"/>
    </row>
    <row r="8" spans="1:24" ht="18.75">
      <c r="A8" s="75" t="s">
        <v>83</v>
      </c>
      <c r="B8" s="87">
        <v>1</v>
      </c>
      <c r="C8" s="112" t="s">
        <v>132</v>
      </c>
      <c r="D8" s="88">
        <v>7.96</v>
      </c>
      <c r="E8" s="88">
        <v>3</v>
      </c>
      <c r="F8" s="77"/>
      <c r="G8" s="75" t="s">
        <v>83</v>
      </c>
      <c r="H8" s="89">
        <v>1</v>
      </c>
      <c r="I8" s="112" t="s">
        <v>132</v>
      </c>
      <c r="J8" s="88">
        <v>12.84</v>
      </c>
      <c r="K8" s="88">
        <v>1</v>
      </c>
      <c r="L8" s="90"/>
      <c r="M8" s="98" t="s">
        <v>95</v>
      </c>
      <c r="N8" s="23">
        <v>8</v>
      </c>
      <c r="O8" s="99" t="s">
        <v>94</v>
      </c>
      <c r="P8" s="23"/>
      <c r="Q8" s="59"/>
      <c r="R8" s="9"/>
      <c r="S8" s="9"/>
      <c r="T8" s="9"/>
      <c r="U8" s="9"/>
      <c r="V8" s="9"/>
      <c r="W8" s="9"/>
      <c r="X8" s="9"/>
    </row>
    <row r="9" spans="1:24" ht="18.75">
      <c r="A9" s="79" t="s">
        <v>84</v>
      </c>
      <c r="B9" s="87">
        <v>12</v>
      </c>
      <c r="C9" s="112" t="s">
        <v>141</v>
      </c>
      <c r="D9" s="48">
        <v>8.6</v>
      </c>
      <c r="E9" s="48">
        <v>2</v>
      </c>
      <c r="F9" s="77"/>
      <c r="G9" s="79" t="s">
        <v>84</v>
      </c>
      <c r="H9" s="89">
        <v>22</v>
      </c>
      <c r="I9" s="26" t="s">
        <v>151</v>
      </c>
      <c r="J9" s="48">
        <v>3.6</v>
      </c>
      <c r="K9" s="48">
        <v>4</v>
      </c>
      <c r="L9" s="90"/>
      <c r="M9" s="100" t="s">
        <v>96</v>
      </c>
      <c r="N9" s="23">
        <v>9</v>
      </c>
      <c r="O9" s="99" t="s">
        <v>94</v>
      </c>
      <c r="P9" s="23"/>
      <c r="Q9" s="59"/>
      <c r="R9" s="101" t="s">
        <v>97</v>
      </c>
      <c r="S9" s="9"/>
      <c r="T9" s="9">
        <v>5</v>
      </c>
      <c r="U9" s="9"/>
      <c r="V9" s="9"/>
      <c r="W9" s="9"/>
      <c r="X9" s="9"/>
    </row>
    <row r="10" spans="1:24" ht="18.75">
      <c r="A10" s="80" t="s">
        <v>85</v>
      </c>
      <c r="B10" s="87">
        <v>13</v>
      </c>
      <c r="C10" s="112" t="s">
        <v>142</v>
      </c>
      <c r="D10" s="48">
        <v>4.2</v>
      </c>
      <c r="E10" s="48">
        <v>4</v>
      </c>
      <c r="F10" s="77"/>
      <c r="G10" s="80" t="s">
        <v>85</v>
      </c>
      <c r="H10" s="89">
        <v>4</v>
      </c>
      <c r="I10" s="112" t="s">
        <v>134</v>
      </c>
      <c r="J10" s="48">
        <v>10.84</v>
      </c>
      <c r="K10" s="48">
        <v>2</v>
      </c>
      <c r="L10" s="52"/>
      <c r="M10" s="111" t="s">
        <v>131</v>
      </c>
      <c r="N10" s="63">
        <v>16</v>
      </c>
      <c r="O10" s="102"/>
      <c r="P10" s="63"/>
      <c r="Q10" s="59"/>
      <c r="R10" s="96" t="s">
        <v>93</v>
      </c>
      <c r="S10" s="48">
        <f>IF(P7=1,O7,(IF(P8=1,O8,(IF(P9=1,O9,(IF(P10=1,O10,1.1)))))))</f>
        <v>1.1</v>
      </c>
      <c r="T10" s="53"/>
      <c r="U10" s="9"/>
      <c r="V10" s="9"/>
      <c r="W10" s="9"/>
      <c r="X10" s="9"/>
    </row>
    <row r="11" spans="1:24" ht="18.75">
      <c r="A11" s="111" t="s">
        <v>130</v>
      </c>
      <c r="B11" s="87">
        <v>24</v>
      </c>
      <c r="C11" s="116" t="s">
        <v>202</v>
      </c>
      <c r="D11" s="64">
        <v>10.9</v>
      </c>
      <c r="E11" s="64">
        <v>1</v>
      </c>
      <c r="F11" s="77"/>
      <c r="G11" s="111" t="s">
        <v>131</v>
      </c>
      <c r="H11" s="89">
        <v>19</v>
      </c>
      <c r="I11" s="112" t="s">
        <v>148</v>
      </c>
      <c r="J11" s="64">
        <v>5</v>
      </c>
      <c r="K11" s="64">
        <v>3</v>
      </c>
      <c r="L11" s="77"/>
      <c r="M11" s="9"/>
      <c r="N11" s="9"/>
      <c r="O11" s="9"/>
      <c r="P11" s="9"/>
      <c r="Q11" s="9"/>
      <c r="R11" s="98" t="s">
        <v>95</v>
      </c>
      <c r="S11" s="48">
        <f>IF(P13=1,O13,(IF(P14=1,O14,(IF(P15=1,O15,(IF(P16=1,O16,1.2)))))))</f>
        <v>1.2</v>
      </c>
      <c r="T11" s="23"/>
      <c r="U11" s="9"/>
      <c r="V11" s="9"/>
      <c r="W11" s="9"/>
      <c r="X11" s="9"/>
    </row>
    <row r="12" spans="1:24" ht="18.75">
      <c r="A12" s="67"/>
      <c r="B12" s="91"/>
      <c r="C12" s="69"/>
      <c r="D12" s="69"/>
      <c r="E12" s="67">
        <v>2</v>
      </c>
      <c r="F12" s="67"/>
      <c r="G12" s="67"/>
      <c r="H12" s="92"/>
      <c r="I12" s="115"/>
      <c r="J12" s="67"/>
      <c r="K12" s="86">
        <v>8</v>
      </c>
      <c r="L12" s="77"/>
      <c r="M12" s="9"/>
      <c r="N12" s="9" t="s">
        <v>98</v>
      </c>
      <c r="O12" s="9"/>
      <c r="P12" s="9">
        <v>2</v>
      </c>
      <c r="Q12" s="9"/>
      <c r="R12" s="100" t="s">
        <v>96</v>
      </c>
      <c r="S12" s="48">
        <f>IF(P19=2,O19,(IF(P20=2,O20,(IF(P21=2,O21,(IF(P22=2,O22,2.3)))))))</f>
        <v>2.3</v>
      </c>
      <c r="T12" s="23"/>
      <c r="U12" s="9"/>
      <c r="V12" s="9"/>
      <c r="W12" s="9"/>
      <c r="X12" s="9"/>
    </row>
    <row r="13" spans="1:24" ht="18.75">
      <c r="A13" s="75" t="s">
        <v>83</v>
      </c>
      <c r="B13" s="87">
        <v>2</v>
      </c>
      <c r="C13" s="112" t="s">
        <v>133</v>
      </c>
      <c r="D13" s="88">
        <v>14.67</v>
      </c>
      <c r="E13" s="88">
        <v>1</v>
      </c>
      <c r="F13" s="77"/>
      <c r="G13" s="75" t="s">
        <v>83</v>
      </c>
      <c r="H13" s="89">
        <v>12</v>
      </c>
      <c r="I13" s="112" t="s">
        <v>141</v>
      </c>
      <c r="J13" s="88">
        <v>5.9</v>
      </c>
      <c r="K13" s="88">
        <v>4</v>
      </c>
      <c r="L13" s="77"/>
      <c r="M13" s="96" t="s">
        <v>93</v>
      </c>
      <c r="N13" s="53">
        <v>4</v>
      </c>
      <c r="O13" s="97"/>
      <c r="P13" s="53"/>
      <c r="Q13" s="59"/>
      <c r="R13" s="111" t="s">
        <v>131</v>
      </c>
      <c r="S13" s="48">
        <f>IF(P25=2,O25,(IF(P26=2,O26,(IF(P27=2,O27,(IF(P28=2,O28,2.4)))))))</f>
        <v>2.4</v>
      </c>
      <c r="T13" s="63"/>
      <c r="U13" s="9"/>
      <c r="V13" s="9"/>
      <c r="W13" s="9"/>
      <c r="X13" s="9"/>
    </row>
    <row r="14" spans="1:24" ht="18.75">
      <c r="A14" s="79" t="s">
        <v>84</v>
      </c>
      <c r="B14" s="87">
        <v>11</v>
      </c>
      <c r="C14" s="112" t="s">
        <v>140</v>
      </c>
      <c r="D14" s="48">
        <v>6.33</v>
      </c>
      <c r="E14" s="48">
        <v>3</v>
      </c>
      <c r="F14" s="77"/>
      <c r="G14" s="79" t="s">
        <v>84</v>
      </c>
      <c r="H14" s="89">
        <v>15</v>
      </c>
      <c r="I14" s="112" t="s">
        <v>144</v>
      </c>
      <c r="J14" s="48">
        <v>4.9</v>
      </c>
      <c r="K14" s="48">
        <v>3</v>
      </c>
      <c r="L14" s="77"/>
      <c r="M14" s="98" t="s">
        <v>95</v>
      </c>
      <c r="N14" s="23">
        <v>5</v>
      </c>
      <c r="O14" s="99"/>
      <c r="P14" s="23"/>
      <c r="Q14" s="59"/>
      <c r="R14" s="9"/>
      <c r="S14" s="9"/>
      <c r="T14" s="9"/>
      <c r="U14" s="9"/>
      <c r="V14" s="9"/>
      <c r="W14" s="9"/>
      <c r="X14" s="9"/>
    </row>
    <row r="15" spans="1:24" ht="18.75">
      <c r="A15" s="80" t="s">
        <v>85</v>
      </c>
      <c r="B15" s="87">
        <v>14</v>
      </c>
      <c r="C15" s="112" t="s">
        <v>143</v>
      </c>
      <c r="D15" s="48">
        <v>4.9</v>
      </c>
      <c r="E15" s="48">
        <v>4</v>
      </c>
      <c r="F15" s="77"/>
      <c r="G15" s="80" t="s">
        <v>85</v>
      </c>
      <c r="H15" s="89">
        <v>9</v>
      </c>
      <c r="I15" s="112" t="s">
        <v>138</v>
      </c>
      <c r="J15" s="48">
        <v>10.16</v>
      </c>
      <c r="K15" s="48">
        <v>2</v>
      </c>
      <c r="L15" s="77"/>
      <c r="M15" s="100" t="s">
        <v>96</v>
      </c>
      <c r="N15" s="23">
        <v>12</v>
      </c>
      <c r="O15" s="99"/>
      <c r="P15" s="23"/>
      <c r="Q15" s="59"/>
      <c r="R15" s="9"/>
      <c r="S15" s="9"/>
      <c r="T15" s="9"/>
      <c r="U15" s="9"/>
      <c r="V15" s="9"/>
      <c r="W15" s="19" t="s">
        <v>99</v>
      </c>
      <c r="X15" s="9">
        <v>7</v>
      </c>
    </row>
    <row r="16" spans="1:24" ht="18.75">
      <c r="A16" s="111" t="s">
        <v>130</v>
      </c>
      <c r="B16" s="87">
        <v>23</v>
      </c>
      <c r="C16" s="112" t="s">
        <v>204</v>
      </c>
      <c r="D16" s="64">
        <v>8.07</v>
      </c>
      <c r="E16" s="64">
        <v>2</v>
      </c>
      <c r="F16" s="77"/>
      <c r="G16" s="111" t="s">
        <v>131</v>
      </c>
      <c r="H16" s="89">
        <v>18</v>
      </c>
      <c r="I16" s="112" t="s">
        <v>147</v>
      </c>
      <c r="J16" s="64">
        <v>11.07</v>
      </c>
      <c r="K16" s="64">
        <v>1</v>
      </c>
      <c r="L16" s="77"/>
      <c r="M16" s="111" t="s">
        <v>131</v>
      </c>
      <c r="N16" s="63">
        <v>13</v>
      </c>
      <c r="O16" s="102"/>
      <c r="P16" s="63"/>
      <c r="Q16" s="59"/>
      <c r="R16" s="9"/>
      <c r="S16" s="9"/>
      <c r="T16" s="9"/>
      <c r="U16" s="9"/>
      <c r="V16" s="96" t="s">
        <v>93</v>
      </c>
      <c r="W16" s="48">
        <f>IF(T10=1,S10,(IF(T11=1,S11,(IF(T12=1,S12,(IF(T13=1,S13,1.5)))))))</f>
        <v>1.5</v>
      </c>
      <c r="X16" s="53"/>
    </row>
    <row r="17" spans="1:24" ht="18.75">
      <c r="A17" s="67"/>
      <c r="B17" s="91"/>
      <c r="C17" s="69"/>
      <c r="D17" s="69"/>
      <c r="E17" s="67">
        <v>3</v>
      </c>
      <c r="F17" s="67"/>
      <c r="G17" s="67"/>
      <c r="H17" s="92"/>
      <c r="I17" s="115"/>
      <c r="J17" s="68"/>
      <c r="K17" s="86">
        <v>9</v>
      </c>
      <c r="L17" s="77"/>
      <c r="M17" s="59"/>
      <c r="N17" s="59"/>
      <c r="O17" s="59"/>
      <c r="P17" s="59"/>
      <c r="Q17" s="59"/>
      <c r="R17" s="9"/>
      <c r="S17" s="9"/>
      <c r="T17" s="9"/>
      <c r="U17" s="9"/>
      <c r="V17" s="98" t="s">
        <v>95</v>
      </c>
      <c r="W17" s="48">
        <f>IF(T10=2,S10,(IF(T11=2,S11,(IF(T12=2,S12,(IF(T13=2,S13,2.5)))))))</f>
        <v>2.5</v>
      </c>
      <c r="X17" s="23"/>
    </row>
    <row r="18" spans="1:24" ht="18.75">
      <c r="A18" s="75" t="s">
        <v>83</v>
      </c>
      <c r="B18" s="87">
        <v>3</v>
      </c>
      <c r="C18" s="112" t="s">
        <v>205</v>
      </c>
      <c r="D18" s="88">
        <v>4</v>
      </c>
      <c r="E18" s="88">
        <v>2</v>
      </c>
      <c r="F18" s="77"/>
      <c r="G18" s="75" t="s">
        <v>83</v>
      </c>
      <c r="H18" s="89">
        <v>13</v>
      </c>
      <c r="I18" s="112" t="s">
        <v>142</v>
      </c>
      <c r="J18" s="88">
        <v>10.67</v>
      </c>
      <c r="K18" s="88">
        <v>1</v>
      </c>
      <c r="L18" s="77"/>
      <c r="M18" s="59"/>
      <c r="N18" s="9" t="s">
        <v>100</v>
      </c>
      <c r="O18" s="9"/>
      <c r="P18" s="9">
        <v>3</v>
      </c>
      <c r="Q18" s="9"/>
      <c r="R18" s="9"/>
      <c r="S18" s="9"/>
      <c r="T18" s="9"/>
      <c r="U18" s="9"/>
      <c r="V18" s="100" t="s">
        <v>96</v>
      </c>
      <c r="W18" s="48">
        <f>IF(T22=1,S22,(IF(T23=1,S23,(IF(T24=1,S24,(IF(T25=1,S25,1.6)))))))</f>
        <v>1.6</v>
      </c>
      <c r="X18" s="23"/>
    </row>
    <row r="19" spans="1:24" ht="18.75">
      <c r="A19" s="79" t="s">
        <v>84</v>
      </c>
      <c r="B19" s="87">
        <v>10</v>
      </c>
      <c r="C19" s="112" t="s">
        <v>139</v>
      </c>
      <c r="D19" s="48" t="s">
        <v>214</v>
      </c>
      <c r="E19" s="48" t="s">
        <v>214</v>
      </c>
      <c r="F19" s="77"/>
      <c r="G19" s="79" t="s">
        <v>84</v>
      </c>
      <c r="H19" s="89">
        <v>10</v>
      </c>
      <c r="I19" s="112" t="s">
        <v>139</v>
      </c>
      <c r="J19" s="48" t="s">
        <v>214</v>
      </c>
      <c r="K19" s="48" t="s">
        <v>214</v>
      </c>
      <c r="L19" s="77"/>
      <c r="M19" s="96" t="s">
        <v>93</v>
      </c>
      <c r="N19" s="53">
        <v>3</v>
      </c>
      <c r="O19" s="97" t="s">
        <v>94</v>
      </c>
      <c r="P19" s="53"/>
      <c r="Q19" s="59"/>
      <c r="R19" s="9"/>
      <c r="S19" s="9"/>
      <c r="T19" s="9"/>
      <c r="U19" s="9"/>
      <c r="V19" s="111" t="s">
        <v>131</v>
      </c>
      <c r="W19" s="48">
        <f>IF(T22=2,S22,(IF(T23=2,S23,(IF(T24=2,S24,(IF(T25=2,S25,2.6)))))))</f>
        <v>2.6</v>
      </c>
      <c r="X19" s="63"/>
    </row>
    <row r="20" spans="1:24" ht="18.75">
      <c r="A20" s="80" t="s">
        <v>85</v>
      </c>
      <c r="B20" s="87">
        <v>15</v>
      </c>
      <c r="C20" s="112" t="s">
        <v>144</v>
      </c>
      <c r="D20" s="48">
        <v>4.1</v>
      </c>
      <c r="E20" s="48">
        <v>1</v>
      </c>
      <c r="F20" s="77"/>
      <c r="G20" s="80" t="s">
        <v>85</v>
      </c>
      <c r="H20" s="89">
        <v>16</v>
      </c>
      <c r="I20" s="112" t="s">
        <v>145</v>
      </c>
      <c r="J20" s="48">
        <v>2.84</v>
      </c>
      <c r="K20" s="48">
        <v>3</v>
      </c>
      <c r="L20" s="9"/>
      <c r="M20" s="98" t="s">
        <v>95</v>
      </c>
      <c r="N20" s="23">
        <v>6</v>
      </c>
      <c r="O20" s="99" t="s">
        <v>94</v>
      </c>
      <c r="P20" s="23"/>
      <c r="Q20" s="59"/>
      <c r="R20" s="9"/>
      <c r="S20" s="9"/>
      <c r="T20" s="9"/>
      <c r="U20" s="9"/>
      <c r="V20" s="59"/>
      <c r="W20" s="59"/>
      <c r="X20" s="59"/>
    </row>
    <row r="21" spans="1:24" ht="18.75">
      <c r="A21" s="111" t="s">
        <v>130</v>
      </c>
      <c r="B21" s="87">
        <v>22</v>
      </c>
      <c r="C21" s="26" t="s">
        <v>151</v>
      </c>
      <c r="D21" s="64">
        <v>2.96</v>
      </c>
      <c r="E21" s="64">
        <v>3</v>
      </c>
      <c r="F21" s="77"/>
      <c r="G21" s="111" t="s">
        <v>130</v>
      </c>
      <c r="H21" s="89">
        <v>7</v>
      </c>
      <c r="I21" s="112" t="s">
        <v>136</v>
      </c>
      <c r="J21" s="64">
        <v>6.6</v>
      </c>
      <c r="K21" s="64">
        <v>2</v>
      </c>
      <c r="L21" s="9"/>
      <c r="M21" s="100" t="s">
        <v>96</v>
      </c>
      <c r="N21" s="23">
        <v>11</v>
      </c>
      <c r="O21" s="99" t="s">
        <v>94</v>
      </c>
      <c r="P21" s="23"/>
      <c r="Q21" s="59"/>
      <c r="R21" s="9" t="s">
        <v>101</v>
      </c>
      <c r="S21" s="9"/>
      <c r="T21" s="9">
        <v>6</v>
      </c>
      <c r="U21" s="9"/>
      <c r="V21" s="59"/>
      <c r="W21" s="59"/>
      <c r="X21" s="59"/>
    </row>
    <row r="22" spans="1:24" ht="18.75">
      <c r="A22" s="67"/>
      <c r="B22" s="91"/>
      <c r="C22" s="69"/>
      <c r="D22" s="69"/>
      <c r="E22" s="67">
        <v>4</v>
      </c>
      <c r="F22" s="67"/>
      <c r="G22" s="67"/>
      <c r="H22" s="92"/>
      <c r="I22" s="115"/>
      <c r="J22" s="68"/>
      <c r="K22" s="86">
        <v>10</v>
      </c>
      <c r="L22" s="9"/>
      <c r="M22" s="111" t="s">
        <v>131</v>
      </c>
      <c r="N22" s="63">
        <v>14</v>
      </c>
      <c r="O22" s="102"/>
      <c r="P22" s="63"/>
      <c r="Q22" s="59"/>
      <c r="R22" s="96" t="s">
        <v>93</v>
      </c>
      <c r="S22" s="48">
        <f>IF(P7=2,O7,(IF(P7=2,O7,(IF(P8=2,O8,(IF(P9=2,O9,2.1)))))))</f>
        <v>2.1</v>
      </c>
      <c r="T22" s="53"/>
      <c r="U22" s="9"/>
      <c r="V22" s="59"/>
      <c r="W22" s="59"/>
      <c r="X22" s="59"/>
    </row>
    <row r="23" spans="1:24" ht="18.75">
      <c r="A23" s="75" t="s">
        <v>83</v>
      </c>
      <c r="B23" s="87">
        <v>4</v>
      </c>
      <c r="C23" s="112" t="s">
        <v>134</v>
      </c>
      <c r="D23" s="88">
        <v>13.16</v>
      </c>
      <c r="E23" s="88">
        <v>1</v>
      </c>
      <c r="F23" s="77"/>
      <c r="G23" s="75" t="s">
        <v>83</v>
      </c>
      <c r="H23" s="89">
        <v>24</v>
      </c>
      <c r="I23" s="116" t="s">
        <v>202</v>
      </c>
      <c r="J23" s="88">
        <v>11.67</v>
      </c>
      <c r="K23" s="88">
        <v>1</v>
      </c>
      <c r="L23" s="9"/>
      <c r="M23" s="59"/>
      <c r="N23" s="59"/>
      <c r="O23" s="59"/>
      <c r="P23" s="59"/>
      <c r="Q23" s="59"/>
      <c r="R23" s="98" t="s">
        <v>95</v>
      </c>
      <c r="S23" s="48">
        <f>IF(P13=2,O13,(IF(P14=2,O14,(IF(P15=2,O15,(IF(P16=2,O16,2.2)))))))</f>
        <v>2.2</v>
      </c>
      <c r="T23" s="23"/>
      <c r="U23" s="9"/>
      <c r="V23" s="59"/>
      <c r="W23" s="59"/>
      <c r="X23" s="59"/>
    </row>
    <row r="24" spans="1:24" ht="18.75">
      <c r="A24" s="79" t="s">
        <v>84</v>
      </c>
      <c r="B24" s="87">
        <v>9</v>
      </c>
      <c r="C24" s="112" t="s">
        <v>138</v>
      </c>
      <c r="D24" s="48">
        <v>8.46</v>
      </c>
      <c r="E24" s="48">
        <v>2</v>
      </c>
      <c r="F24" s="77"/>
      <c r="G24" s="79" t="s">
        <v>84</v>
      </c>
      <c r="H24" s="89">
        <v>3</v>
      </c>
      <c r="I24" s="112" t="s">
        <v>205</v>
      </c>
      <c r="J24" s="48">
        <v>2.9</v>
      </c>
      <c r="K24" s="48">
        <v>3</v>
      </c>
      <c r="L24" s="9"/>
      <c r="M24" s="59"/>
      <c r="N24" s="9" t="s">
        <v>102</v>
      </c>
      <c r="O24" s="9"/>
      <c r="P24" s="9">
        <v>4</v>
      </c>
      <c r="Q24" s="9"/>
      <c r="R24" s="100" t="s">
        <v>96</v>
      </c>
      <c r="S24" s="48">
        <f>IF(P19=1,O19,(IF(P20=1,O20,(IF(P21=1,O21,(IF(P22=1,O22,1.3)))))))</f>
        <v>1.3</v>
      </c>
      <c r="T24" s="23"/>
      <c r="U24" s="9"/>
      <c r="V24" s="59"/>
      <c r="W24" s="59"/>
      <c r="X24" s="59"/>
    </row>
    <row r="25" spans="1:24" ht="18.75">
      <c r="A25" s="80" t="s">
        <v>85</v>
      </c>
      <c r="B25" s="87">
        <v>16</v>
      </c>
      <c r="C25" s="112" t="s">
        <v>145</v>
      </c>
      <c r="D25" s="48">
        <v>2.43</v>
      </c>
      <c r="E25" s="48">
        <v>3</v>
      </c>
      <c r="F25" s="77"/>
      <c r="G25" s="80" t="s">
        <v>85</v>
      </c>
      <c r="H25" s="89">
        <v>21</v>
      </c>
      <c r="I25" s="112" t="s">
        <v>150</v>
      </c>
      <c r="J25" s="48">
        <v>5.63</v>
      </c>
      <c r="K25" s="48">
        <v>2</v>
      </c>
      <c r="L25" s="67"/>
      <c r="M25" s="96" t="s">
        <v>93</v>
      </c>
      <c r="N25" s="53">
        <v>2</v>
      </c>
      <c r="O25" s="97" t="s">
        <v>94</v>
      </c>
      <c r="P25" s="53"/>
      <c r="Q25" s="59"/>
      <c r="R25" s="111" t="s">
        <v>131</v>
      </c>
      <c r="S25" s="48">
        <f>IF(P25=1,O25,(IF(P26=1,O26,(IF(P27=1,O27,(IF(P28=1,O28,1.4)))))))</f>
        <v>1.4</v>
      </c>
      <c r="T25" s="63"/>
      <c r="U25" s="9"/>
      <c r="V25" s="59"/>
      <c r="W25" s="59"/>
      <c r="X25" s="59"/>
    </row>
    <row r="26" spans="1:24" ht="18.75">
      <c r="A26" s="111" t="s">
        <v>130</v>
      </c>
      <c r="B26" s="87">
        <v>21</v>
      </c>
      <c r="C26" s="112" t="s">
        <v>150</v>
      </c>
      <c r="D26" s="64">
        <v>1.83</v>
      </c>
      <c r="E26" s="64">
        <v>4</v>
      </c>
      <c r="F26" s="77"/>
      <c r="G26" s="111" t="s">
        <v>130</v>
      </c>
      <c r="H26" s="89">
        <v>6</v>
      </c>
      <c r="I26" s="118">
        <v>6</v>
      </c>
      <c r="J26" s="64"/>
      <c r="K26" s="64"/>
      <c r="L26" s="67"/>
      <c r="M26" s="98" t="s">
        <v>95</v>
      </c>
      <c r="N26" s="23">
        <v>7</v>
      </c>
      <c r="O26" s="99" t="s">
        <v>94</v>
      </c>
      <c r="P26" s="23"/>
      <c r="Q26" s="59"/>
      <c r="R26" s="59"/>
      <c r="S26" s="59"/>
      <c r="T26" s="59"/>
      <c r="U26" s="9"/>
      <c r="V26" s="59"/>
      <c r="W26" s="59"/>
      <c r="X26" s="59"/>
    </row>
    <row r="27" spans="1:24" ht="18.75">
      <c r="A27" s="9"/>
      <c r="B27" s="9"/>
      <c r="C27" s="9"/>
      <c r="D27" s="9"/>
      <c r="E27" s="9">
        <v>5</v>
      </c>
      <c r="F27" s="9"/>
      <c r="G27" s="9"/>
      <c r="H27" s="19"/>
      <c r="I27" s="117"/>
      <c r="J27" s="19"/>
      <c r="K27" s="93">
        <v>11</v>
      </c>
      <c r="L27" s="9"/>
      <c r="M27" s="100" t="s">
        <v>96</v>
      </c>
      <c r="N27" s="23">
        <v>10</v>
      </c>
      <c r="O27" s="99" t="s">
        <v>94</v>
      </c>
      <c r="P27" s="23"/>
      <c r="Q27" s="59"/>
      <c r="R27" s="59"/>
      <c r="S27" s="59"/>
      <c r="T27" s="59"/>
      <c r="U27" s="9"/>
      <c r="V27" s="59"/>
      <c r="W27" s="59"/>
      <c r="X27" s="59"/>
    </row>
    <row r="28" spans="1:24" ht="18.75">
      <c r="A28" s="75" t="s">
        <v>83</v>
      </c>
      <c r="B28" s="87">
        <v>5</v>
      </c>
      <c r="C28" s="112" t="s">
        <v>135</v>
      </c>
      <c r="D28" s="88">
        <v>6.74</v>
      </c>
      <c r="E28" s="88">
        <v>1</v>
      </c>
      <c r="F28" s="77"/>
      <c r="G28" s="75" t="s">
        <v>83</v>
      </c>
      <c r="H28" s="89">
        <v>2</v>
      </c>
      <c r="I28" s="112" t="s">
        <v>133</v>
      </c>
      <c r="J28" s="88">
        <v>7.37</v>
      </c>
      <c r="K28" s="88">
        <v>3</v>
      </c>
      <c r="L28" s="9"/>
      <c r="M28" s="111" t="s">
        <v>131</v>
      </c>
      <c r="N28" s="63">
        <v>15</v>
      </c>
      <c r="O28" s="102"/>
      <c r="P28" s="63"/>
      <c r="Q28" s="59"/>
      <c r="R28" s="59"/>
      <c r="S28" s="59"/>
      <c r="T28" s="59"/>
      <c r="U28" s="9"/>
      <c r="V28" s="59"/>
      <c r="W28" s="59"/>
      <c r="X28" s="59"/>
    </row>
    <row r="29" spans="1:24" ht="18.75">
      <c r="A29" s="79" t="s">
        <v>84</v>
      </c>
      <c r="B29" s="87">
        <v>8</v>
      </c>
      <c r="C29" s="112" t="s">
        <v>137</v>
      </c>
      <c r="D29" s="48">
        <v>5.87</v>
      </c>
      <c r="E29" s="48">
        <v>2</v>
      </c>
      <c r="F29" s="77"/>
      <c r="G29" s="79" t="s">
        <v>84</v>
      </c>
      <c r="H29" s="89">
        <v>23</v>
      </c>
      <c r="I29" s="112" t="s">
        <v>204</v>
      </c>
      <c r="J29" s="48">
        <v>9.67</v>
      </c>
      <c r="K29" s="48">
        <v>1</v>
      </c>
      <c r="L29" s="9"/>
      <c r="R29" s="103"/>
      <c r="S29" s="103"/>
      <c r="T29" s="103"/>
      <c r="V29" s="103"/>
      <c r="W29" s="103"/>
      <c r="X29" s="103"/>
    </row>
    <row r="30" spans="1:12" ht="18.75">
      <c r="A30" s="80" t="s">
        <v>85</v>
      </c>
      <c r="B30" s="87">
        <v>17</v>
      </c>
      <c r="C30" s="112" t="s">
        <v>146</v>
      </c>
      <c r="D30" s="48">
        <v>2.44</v>
      </c>
      <c r="E30" s="48">
        <v>4</v>
      </c>
      <c r="F30" s="77"/>
      <c r="G30" s="80" t="s">
        <v>85</v>
      </c>
      <c r="H30" s="89">
        <v>5</v>
      </c>
      <c r="I30" s="112" t="s">
        <v>135</v>
      </c>
      <c r="J30" s="48">
        <v>8.77</v>
      </c>
      <c r="K30" s="48">
        <v>2</v>
      </c>
      <c r="L30" s="9"/>
    </row>
    <row r="31" spans="1:12" ht="18.75">
      <c r="A31" s="111" t="s">
        <v>130</v>
      </c>
      <c r="B31" s="87">
        <v>20</v>
      </c>
      <c r="C31" s="112" t="s">
        <v>149</v>
      </c>
      <c r="D31" s="64">
        <v>4.93</v>
      </c>
      <c r="E31" s="64">
        <v>3</v>
      </c>
      <c r="F31" s="77"/>
      <c r="G31" s="111" t="s">
        <v>130</v>
      </c>
      <c r="H31" s="89">
        <v>20</v>
      </c>
      <c r="I31" s="112" t="s">
        <v>149</v>
      </c>
      <c r="J31" s="64">
        <v>7.27</v>
      </c>
      <c r="K31" s="64">
        <v>4</v>
      </c>
      <c r="L31" s="9"/>
    </row>
    <row r="32" spans="1:12" ht="18.75">
      <c r="A32" s="9"/>
      <c r="B32" s="9"/>
      <c r="C32" s="9"/>
      <c r="D32" s="9"/>
      <c r="E32" s="9">
        <v>6</v>
      </c>
      <c r="F32" s="9"/>
      <c r="G32" s="9"/>
      <c r="H32" s="19"/>
      <c r="I32" s="117"/>
      <c r="J32" s="9"/>
      <c r="K32" s="9">
        <v>12</v>
      </c>
      <c r="L32" s="9"/>
    </row>
    <row r="33" spans="1:12" ht="18.75">
      <c r="A33" s="75" t="s">
        <v>83</v>
      </c>
      <c r="B33" s="87">
        <v>6</v>
      </c>
      <c r="C33" s="118">
        <v>6</v>
      </c>
      <c r="D33" s="88"/>
      <c r="E33" s="88"/>
      <c r="F33" s="9"/>
      <c r="G33" s="75" t="s">
        <v>83</v>
      </c>
      <c r="H33" s="89">
        <v>11</v>
      </c>
      <c r="I33" s="112" t="s">
        <v>140</v>
      </c>
      <c r="J33" s="88"/>
      <c r="K33" s="88"/>
      <c r="L33" s="9"/>
    </row>
    <row r="34" spans="1:12" ht="18.75">
      <c r="A34" s="79" t="s">
        <v>84</v>
      </c>
      <c r="B34" s="87">
        <v>7</v>
      </c>
      <c r="C34" s="112" t="s">
        <v>136</v>
      </c>
      <c r="D34" s="48">
        <v>10</v>
      </c>
      <c r="E34" s="48">
        <v>1</v>
      </c>
      <c r="F34" s="9"/>
      <c r="G34" s="79" t="s">
        <v>84</v>
      </c>
      <c r="H34" s="89">
        <v>14</v>
      </c>
      <c r="I34" s="112" t="s">
        <v>143</v>
      </c>
      <c r="J34" s="48"/>
      <c r="K34" s="48"/>
      <c r="L34" s="9"/>
    </row>
    <row r="35" spans="1:12" ht="18.75">
      <c r="A35" s="80" t="s">
        <v>85</v>
      </c>
      <c r="B35" s="87">
        <v>18</v>
      </c>
      <c r="C35" s="112" t="s">
        <v>147</v>
      </c>
      <c r="D35" s="48">
        <v>9.93</v>
      </c>
      <c r="E35" s="48">
        <v>2</v>
      </c>
      <c r="F35" s="9"/>
      <c r="G35" s="80" t="s">
        <v>85</v>
      </c>
      <c r="H35" s="89">
        <v>8</v>
      </c>
      <c r="I35" s="112" t="s">
        <v>137</v>
      </c>
      <c r="J35" s="48"/>
      <c r="K35" s="48"/>
      <c r="L35" s="9"/>
    </row>
    <row r="36" spans="1:12" ht="18.75">
      <c r="A36" s="111" t="s">
        <v>130</v>
      </c>
      <c r="B36" s="87">
        <v>19</v>
      </c>
      <c r="C36" s="112" t="s">
        <v>148</v>
      </c>
      <c r="D36" s="64">
        <v>2.63</v>
      </c>
      <c r="E36" s="64">
        <v>3</v>
      </c>
      <c r="F36" s="9"/>
      <c r="G36" s="111" t="s">
        <v>130</v>
      </c>
      <c r="H36" s="89">
        <v>17</v>
      </c>
      <c r="I36" s="112" t="s">
        <v>146</v>
      </c>
      <c r="J36" s="64"/>
      <c r="K36" s="64"/>
      <c r="L36" s="9"/>
    </row>
    <row r="37" spans="1:12" ht="18.75">
      <c r="A37" s="9"/>
      <c r="B37" s="9"/>
      <c r="C37" s="9"/>
      <c r="D37" s="9"/>
      <c r="E37" s="9"/>
      <c r="F37" s="9"/>
      <c r="G37" s="9"/>
      <c r="H37" s="9"/>
      <c r="I37" s="107"/>
      <c r="J37" s="9"/>
      <c r="K37" s="9"/>
      <c r="L37" s="9"/>
    </row>
    <row r="38" spans="2:9" ht="15.75">
      <c r="B38">
        <v>1</v>
      </c>
      <c r="I38" s="29"/>
    </row>
    <row r="39" spans="2:9" ht="15.75">
      <c r="B39">
        <v>2</v>
      </c>
      <c r="I39" s="29"/>
    </row>
    <row r="40" spans="2:9" ht="15.75">
      <c r="B40">
        <v>3</v>
      </c>
      <c r="I40" s="29"/>
    </row>
    <row r="41" spans="2:9" ht="15.75">
      <c r="B41">
        <v>4</v>
      </c>
      <c r="I41" s="29"/>
    </row>
    <row r="42" spans="2:9" ht="15.75">
      <c r="B42">
        <v>5</v>
      </c>
      <c r="I42" s="29"/>
    </row>
    <row r="43" spans="2:9" ht="15.75">
      <c r="B43">
        <v>6</v>
      </c>
      <c r="I43" s="29"/>
    </row>
    <row r="44" spans="2:9" ht="15.75">
      <c r="B44">
        <v>7</v>
      </c>
      <c r="I44" s="29"/>
    </row>
    <row r="45" spans="2:9" ht="15.75">
      <c r="B45">
        <v>8</v>
      </c>
      <c r="I45" s="29"/>
    </row>
    <row r="46" spans="2:9" ht="15.75">
      <c r="B46">
        <v>9</v>
      </c>
      <c r="I46" s="29"/>
    </row>
    <row r="47" spans="2:9" ht="15.75">
      <c r="B47">
        <v>10</v>
      </c>
      <c r="I47" s="29"/>
    </row>
    <row r="48" spans="2:9" ht="15.75">
      <c r="B48">
        <v>11</v>
      </c>
      <c r="I48" s="29"/>
    </row>
    <row r="49" spans="2:9" ht="15.75">
      <c r="B49">
        <v>12</v>
      </c>
      <c r="I49" s="29"/>
    </row>
    <row r="50" spans="2:9" ht="15.75">
      <c r="B50">
        <v>13</v>
      </c>
      <c r="I50" s="29"/>
    </row>
    <row r="51" ht="15.75">
      <c r="B51">
        <v>14</v>
      </c>
    </row>
    <row r="52" ht="15.75">
      <c r="B52">
        <v>15</v>
      </c>
    </row>
    <row r="53" ht="15.75">
      <c r="B53">
        <v>16</v>
      </c>
    </row>
    <row r="54" ht="15.75">
      <c r="B54">
        <v>17</v>
      </c>
    </row>
    <row r="55" ht="15.75">
      <c r="B55">
        <v>18</v>
      </c>
    </row>
    <row r="56" ht="15.75">
      <c r="B56">
        <v>19</v>
      </c>
    </row>
    <row r="57" ht="15.75">
      <c r="B57">
        <v>20</v>
      </c>
    </row>
    <row r="58" ht="15.75">
      <c r="B58">
        <v>21</v>
      </c>
    </row>
    <row r="59" ht="15.75">
      <c r="B59">
        <v>22</v>
      </c>
    </row>
    <row r="60" ht="15.75">
      <c r="B60">
        <v>23</v>
      </c>
    </row>
    <row r="61" ht="15.75">
      <c r="B61">
        <v>24</v>
      </c>
    </row>
  </sheetData>
  <sheetProtection/>
  <printOptions/>
  <pageMargins left="0.25" right="0.25" top="1" bottom="1" header="0.3" footer="0.3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8"/>
  <sheetViews>
    <sheetView zoomScalePageLayoutView="0" workbookViewId="0" topLeftCell="A1">
      <selection activeCell="E1" sqref="E1"/>
    </sheetView>
  </sheetViews>
  <sheetFormatPr defaultColWidth="11.125" defaultRowHeight="15.75"/>
  <cols>
    <col min="1" max="1" width="14.125" style="0" customWidth="1"/>
    <col min="2" max="2" width="0.12890625" style="0" customWidth="1"/>
    <col min="3" max="3" width="26.875" style="0" customWidth="1"/>
    <col min="4" max="7" width="11.125" style="0" customWidth="1"/>
    <col min="8" max="8" width="3.125" style="0" hidden="1" customWidth="1"/>
    <col min="9" max="9" width="27.625" style="0" customWidth="1"/>
    <col min="10" max="12" width="11.125" style="0" customWidth="1"/>
    <col min="13" max="13" width="12.50390625" style="0" customWidth="1"/>
  </cols>
  <sheetData>
    <row r="2" ht="18.75">
      <c r="A2" s="8" t="s">
        <v>117</v>
      </c>
    </row>
    <row r="3" ht="18.75">
      <c r="A3" s="8" t="s">
        <v>28</v>
      </c>
    </row>
    <row r="5" spans="1:15" ht="18.75">
      <c r="A5" s="8" t="s">
        <v>80</v>
      </c>
      <c r="B5" s="8"/>
      <c r="C5" s="8"/>
      <c r="D5" s="8"/>
      <c r="E5" s="8"/>
      <c r="F5" s="8"/>
      <c r="G5" s="8" t="s">
        <v>23</v>
      </c>
      <c r="H5" s="8"/>
      <c r="I5" s="8"/>
      <c r="J5" s="8"/>
      <c r="K5" s="8"/>
      <c r="M5" s="8" t="s">
        <v>26</v>
      </c>
      <c r="N5" s="8"/>
      <c r="O5" s="8"/>
    </row>
    <row r="6" spans="1:15" ht="18.75">
      <c r="A6" s="9" t="s">
        <v>81</v>
      </c>
      <c r="B6" s="9"/>
      <c r="C6" s="9"/>
      <c r="D6" s="19"/>
      <c r="E6" s="9"/>
      <c r="F6" s="9"/>
      <c r="G6" s="67" t="s">
        <v>82</v>
      </c>
      <c r="H6" s="9"/>
      <c r="I6" s="67"/>
      <c r="J6" s="19"/>
      <c r="K6" s="67"/>
      <c r="M6" s="9"/>
      <c r="N6" s="9"/>
      <c r="O6" s="9"/>
    </row>
    <row r="7" spans="1:15" ht="18.75">
      <c r="A7" s="67"/>
      <c r="B7" s="67"/>
      <c r="C7" s="67"/>
      <c r="D7" s="104" t="s">
        <v>106</v>
      </c>
      <c r="E7" s="67">
        <v>1</v>
      </c>
      <c r="F7" s="67"/>
      <c r="G7" s="67"/>
      <c r="H7" s="74"/>
      <c r="I7" s="74"/>
      <c r="J7" s="104" t="s">
        <v>106</v>
      </c>
      <c r="K7" s="67">
        <v>4</v>
      </c>
      <c r="M7" s="67"/>
      <c r="N7" s="67"/>
      <c r="O7" s="9">
        <v>1</v>
      </c>
    </row>
    <row r="8" spans="1:15" ht="18.75">
      <c r="A8" s="70" t="s">
        <v>83</v>
      </c>
      <c r="B8" s="78">
        <v>1</v>
      </c>
      <c r="C8" s="112" t="s">
        <v>152</v>
      </c>
      <c r="D8" s="71">
        <v>8.1</v>
      </c>
      <c r="E8" s="71">
        <v>1</v>
      </c>
      <c r="F8" s="77"/>
      <c r="G8" s="70" t="s">
        <v>83</v>
      </c>
      <c r="H8" s="78">
        <v>1</v>
      </c>
      <c r="I8" s="112" t="s">
        <v>152</v>
      </c>
      <c r="J8" s="71"/>
      <c r="K8" s="71"/>
      <c r="M8" s="83" t="s">
        <v>83</v>
      </c>
      <c r="N8" s="23"/>
      <c r="O8" s="71"/>
    </row>
    <row r="9" spans="1:15" ht="18.75">
      <c r="A9" s="72" t="s">
        <v>84</v>
      </c>
      <c r="B9" s="78">
        <v>6</v>
      </c>
      <c r="C9" s="112" t="s">
        <v>157</v>
      </c>
      <c r="D9" s="47">
        <v>1.1</v>
      </c>
      <c r="E9" s="47">
        <v>3</v>
      </c>
      <c r="F9" s="77"/>
      <c r="G9" s="72" t="s">
        <v>84</v>
      </c>
      <c r="H9" s="78">
        <v>5</v>
      </c>
      <c r="I9" s="112" t="s">
        <v>156</v>
      </c>
      <c r="J9" s="47"/>
      <c r="K9" s="47"/>
      <c r="M9" s="84" t="s">
        <v>84</v>
      </c>
      <c r="N9" s="23"/>
      <c r="O9" s="47"/>
    </row>
    <row r="10" spans="1:15" ht="18.75">
      <c r="A10" s="73" t="s">
        <v>85</v>
      </c>
      <c r="B10" s="78">
        <v>7</v>
      </c>
      <c r="C10" s="112" t="s">
        <v>158</v>
      </c>
      <c r="D10" s="71">
        <v>6.43</v>
      </c>
      <c r="E10" s="48">
        <v>2</v>
      </c>
      <c r="F10" s="77"/>
      <c r="G10" s="73" t="s">
        <v>85</v>
      </c>
      <c r="H10" s="78">
        <v>8</v>
      </c>
      <c r="I10" s="112" t="s">
        <v>159</v>
      </c>
      <c r="J10" s="71"/>
      <c r="K10" s="48"/>
      <c r="M10" s="85" t="s">
        <v>85</v>
      </c>
      <c r="N10" s="23"/>
      <c r="O10" s="48"/>
    </row>
    <row r="11" spans="1:15" ht="18.75">
      <c r="A11" s="111" t="s">
        <v>131</v>
      </c>
      <c r="B11" s="78">
        <v>12</v>
      </c>
      <c r="C11" s="113" t="s">
        <v>163</v>
      </c>
      <c r="D11" s="71" t="s">
        <v>214</v>
      </c>
      <c r="E11" s="48" t="s">
        <v>214</v>
      </c>
      <c r="F11" s="77"/>
      <c r="G11" s="111" t="s">
        <v>131</v>
      </c>
      <c r="H11" s="78">
        <v>10</v>
      </c>
      <c r="I11" s="113" t="s">
        <v>161</v>
      </c>
      <c r="J11" s="71"/>
      <c r="K11" s="48"/>
      <c r="M11" s="111" t="s">
        <v>131</v>
      </c>
      <c r="N11" s="23"/>
      <c r="O11" s="48"/>
    </row>
    <row r="12" spans="1:11" ht="18.75">
      <c r="A12" s="9"/>
      <c r="B12" s="81"/>
      <c r="C12" s="9"/>
      <c r="D12" s="9"/>
      <c r="E12" s="9"/>
      <c r="F12" s="9"/>
      <c r="G12" s="9"/>
      <c r="H12" s="81"/>
      <c r="I12" s="9"/>
      <c r="J12" s="9"/>
      <c r="K12" s="9"/>
    </row>
    <row r="13" spans="1:11" ht="18.75">
      <c r="A13" s="9" t="s">
        <v>86</v>
      </c>
      <c r="B13" s="9"/>
      <c r="C13" s="9"/>
      <c r="D13" s="19"/>
      <c r="E13" s="9"/>
      <c r="F13" s="9"/>
      <c r="G13" s="67" t="s">
        <v>87</v>
      </c>
      <c r="H13" s="9"/>
      <c r="I13" s="9"/>
      <c r="J13" s="19"/>
      <c r="K13" s="67"/>
    </row>
    <row r="14" spans="1:11" ht="18.75">
      <c r="A14" s="67"/>
      <c r="B14" s="9"/>
      <c r="C14" s="67"/>
      <c r="D14" s="68"/>
      <c r="E14" s="67">
        <v>2</v>
      </c>
      <c r="F14" s="67"/>
      <c r="G14" s="67"/>
      <c r="H14" s="9"/>
      <c r="I14" s="67"/>
      <c r="J14" s="68"/>
      <c r="K14" s="67">
        <v>5</v>
      </c>
    </row>
    <row r="15" spans="1:11" ht="18.75">
      <c r="A15" s="70" t="s">
        <v>83</v>
      </c>
      <c r="B15" s="78">
        <v>2</v>
      </c>
      <c r="C15" s="112" t="s">
        <v>153</v>
      </c>
      <c r="D15" s="71">
        <v>6.26</v>
      </c>
      <c r="E15" s="71">
        <v>1</v>
      </c>
      <c r="F15" s="77"/>
      <c r="G15" s="70" t="s">
        <v>83</v>
      </c>
      <c r="H15" s="78">
        <v>6</v>
      </c>
      <c r="I15" s="112" t="s">
        <v>157</v>
      </c>
      <c r="J15" s="71"/>
      <c r="K15" s="71"/>
    </row>
    <row r="16" spans="1:11" ht="18.75">
      <c r="A16" s="72" t="s">
        <v>84</v>
      </c>
      <c r="B16" s="78">
        <v>5</v>
      </c>
      <c r="C16" s="112" t="s">
        <v>156</v>
      </c>
      <c r="D16" s="47">
        <v>5.83</v>
      </c>
      <c r="E16" s="47">
        <v>2</v>
      </c>
      <c r="F16" s="77"/>
      <c r="G16" s="72" t="s">
        <v>84</v>
      </c>
      <c r="H16" s="78">
        <v>2</v>
      </c>
      <c r="I16" s="112" t="s">
        <v>153</v>
      </c>
      <c r="J16" s="47"/>
      <c r="K16" s="47"/>
    </row>
    <row r="17" spans="1:11" ht="18.75">
      <c r="A17" s="73" t="s">
        <v>85</v>
      </c>
      <c r="B17" s="78">
        <v>8</v>
      </c>
      <c r="C17" s="112" t="s">
        <v>159</v>
      </c>
      <c r="D17" s="71">
        <v>3.03</v>
      </c>
      <c r="E17" s="48">
        <v>3</v>
      </c>
      <c r="F17" s="77"/>
      <c r="G17" s="73" t="s">
        <v>85</v>
      </c>
      <c r="H17" s="78">
        <v>11</v>
      </c>
      <c r="I17" s="112" t="s">
        <v>162</v>
      </c>
      <c r="J17" s="71"/>
      <c r="K17" s="48"/>
    </row>
    <row r="18" spans="1:11" ht="18.75">
      <c r="A18" s="111" t="s">
        <v>131</v>
      </c>
      <c r="B18" s="78">
        <v>11</v>
      </c>
      <c r="C18" s="112" t="s">
        <v>162</v>
      </c>
      <c r="D18" s="71">
        <v>1.3</v>
      </c>
      <c r="E18" s="48">
        <v>4</v>
      </c>
      <c r="F18" s="77"/>
      <c r="G18" s="111" t="s">
        <v>131</v>
      </c>
      <c r="H18" s="78">
        <v>9</v>
      </c>
      <c r="I18" s="113" t="s">
        <v>160</v>
      </c>
      <c r="J18" s="71"/>
      <c r="K18" s="48"/>
    </row>
    <row r="19" spans="1:11" ht="18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8.75">
      <c r="A20" s="9" t="s">
        <v>88</v>
      </c>
      <c r="B20" s="9"/>
      <c r="C20" s="9"/>
      <c r="D20" s="19"/>
      <c r="E20" s="9"/>
      <c r="F20" s="9"/>
      <c r="G20" s="67" t="s">
        <v>89</v>
      </c>
      <c r="H20" s="9"/>
      <c r="I20" s="9"/>
      <c r="J20" s="19"/>
      <c r="K20" s="67"/>
    </row>
    <row r="21" spans="1:11" ht="18.75">
      <c r="A21" s="67"/>
      <c r="B21" s="9"/>
      <c r="C21" s="67"/>
      <c r="D21" s="68"/>
      <c r="E21" s="67">
        <v>3</v>
      </c>
      <c r="F21" s="67"/>
      <c r="G21" s="67"/>
      <c r="H21" s="9"/>
      <c r="I21" s="67"/>
      <c r="J21" s="68"/>
      <c r="K21" s="67">
        <v>6</v>
      </c>
    </row>
    <row r="22" spans="1:11" ht="18.75">
      <c r="A22" s="70" t="s">
        <v>83</v>
      </c>
      <c r="B22" s="78">
        <v>3</v>
      </c>
      <c r="C22" s="113" t="s">
        <v>154</v>
      </c>
      <c r="D22" s="71">
        <v>11</v>
      </c>
      <c r="E22" s="71">
        <v>1</v>
      </c>
      <c r="F22" s="77"/>
      <c r="G22" s="70" t="s">
        <v>83</v>
      </c>
      <c r="H22" s="78">
        <v>7</v>
      </c>
      <c r="I22" s="112" t="s">
        <v>158</v>
      </c>
      <c r="J22" s="71"/>
      <c r="K22" s="71"/>
    </row>
    <row r="23" spans="1:11" ht="18.75">
      <c r="A23" s="72" t="s">
        <v>84</v>
      </c>
      <c r="B23" s="78">
        <v>4</v>
      </c>
      <c r="C23" s="113" t="s">
        <v>155</v>
      </c>
      <c r="D23" s="47">
        <v>2.07</v>
      </c>
      <c r="E23" s="47">
        <v>4</v>
      </c>
      <c r="F23" s="77"/>
      <c r="G23" s="72" t="s">
        <v>84</v>
      </c>
      <c r="H23" s="78">
        <v>12</v>
      </c>
      <c r="I23" s="113" t="s">
        <v>163</v>
      </c>
      <c r="J23" s="47"/>
      <c r="K23" s="47"/>
    </row>
    <row r="24" spans="1:11" ht="18.75">
      <c r="A24" s="73" t="s">
        <v>85</v>
      </c>
      <c r="B24" s="78">
        <v>9</v>
      </c>
      <c r="C24" s="113" t="s">
        <v>160</v>
      </c>
      <c r="D24" s="71">
        <v>6.33</v>
      </c>
      <c r="E24" s="48">
        <v>2</v>
      </c>
      <c r="F24" s="77"/>
      <c r="G24" s="73" t="s">
        <v>85</v>
      </c>
      <c r="H24" s="78">
        <v>3</v>
      </c>
      <c r="I24" s="113" t="s">
        <v>154</v>
      </c>
      <c r="J24" s="71"/>
      <c r="K24" s="48"/>
    </row>
    <row r="25" spans="1:11" ht="18.75">
      <c r="A25" s="111" t="s">
        <v>131</v>
      </c>
      <c r="B25" s="78">
        <v>10</v>
      </c>
      <c r="C25" s="113" t="s">
        <v>161</v>
      </c>
      <c r="D25" s="71">
        <v>4.27</v>
      </c>
      <c r="E25" s="48">
        <v>3</v>
      </c>
      <c r="F25" s="77"/>
      <c r="G25" s="111" t="s">
        <v>131</v>
      </c>
      <c r="H25" s="78">
        <v>4</v>
      </c>
      <c r="I25" s="113" t="s">
        <v>155</v>
      </c>
      <c r="J25" s="71"/>
      <c r="K25" s="48"/>
    </row>
    <row r="27" ht="15.75">
      <c r="B27">
        <v>1</v>
      </c>
    </row>
    <row r="28" ht="15.75">
      <c r="B28">
        <v>2</v>
      </c>
    </row>
    <row r="29" ht="15.75">
      <c r="B29">
        <v>3</v>
      </c>
    </row>
    <row r="30" ht="15.75">
      <c r="B30">
        <v>4</v>
      </c>
    </row>
    <row r="31" ht="15.75">
      <c r="B31">
        <v>5</v>
      </c>
    </row>
    <row r="32" ht="15.75">
      <c r="B32">
        <v>6</v>
      </c>
    </row>
    <row r="33" ht="15.75">
      <c r="B33">
        <v>7</v>
      </c>
    </row>
    <row r="34" ht="15.75">
      <c r="B34">
        <v>8</v>
      </c>
    </row>
    <row r="35" ht="15.75">
      <c r="B35">
        <v>9</v>
      </c>
    </row>
    <row r="36" ht="15.75">
      <c r="B36">
        <v>10</v>
      </c>
    </row>
    <row r="37" ht="15.75">
      <c r="B37">
        <v>11</v>
      </c>
    </row>
    <row r="38" ht="15.75">
      <c r="B38">
        <v>12</v>
      </c>
    </row>
  </sheetData>
  <sheetProtection/>
  <printOptions/>
  <pageMargins left="0.25" right="0.25" top="1" bottom="1" header="0.3" footer="0.3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9"/>
  <sheetViews>
    <sheetView zoomScalePageLayoutView="0" workbookViewId="0" topLeftCell="A13">
      <selection activeCell="D33" sqref="D33"/>
    </sheetView>
  </sheetViews>
  <sheetFormatPr defaultColWidth="11.125" defaultRowHeight="15.75"/>
  <cols>
    <col min="1" max="1" width="11.125" style="0" customWidth="1"/>
    <col min="2" max="2" width="4.625" style="0" hidden="1" customWidth="1"/>
    <col min="3" max="3" width="28.50390625" style="0" customWidth="1"/>
    <col min="4" max="4" width="13.50390625" style="0" customWidth="1"/>
    <col min="5" max="5" width="8.375" style="0" customWidth="1"/>
    <col min="6" max="7" width="11.125" style="0" customWidth="1"/>
    <col min="8" max="8" width="0.12890625" style="0" customWidth="1"/>
    <col min="9" max="9" width="29.375" style="0" customWidth="1"/>
    <col min="10" max="10" width="11.125" style="0" customWidth="1"/>
    <col min="11" max="11" width="17.375" style="0" bestFit="1" customWidth="1"/>
  </cols>
  <sheetData>
    <row r="2" ht="18.75">
      <c r="A2" s="8" t="s">
        <v>117</v>
      </c>
    </row>
    <row r="3" ht="18.75">
      <c r="A3" s="8" t="s">
        <v>29</v>
      </c>
    </row>
    <row r="5" spans="1:17" ht="18.75">
      <c r="A5" s="8" t="s">
        <v>103</v>
      </c>
      <c r="B5" s="8"/>
      <c r="C5" s="8"/>
      <c r="D5" s="19"/>
      <c r="E5" s="8"/>
      <c r="F5" s="8"/>
      <c r="G5" s="8" t="s">
        <v>104</v>
      </c>
      <c r="H5" s="8"/>
      <c r="I5" s="8"/>
      <c r="J5" s="19"/>
      <c r="K5" s="8"/>
      <c r="M5" s="8" t="s">
        <v>25</v>
      </c>
      <c r="N5" s="8"/>
      <c r="O5" s="8"/>
      <c r="P5" s="8"/>
      <c r="Q5" s="8" t="s">
        <v>26</v>
      </c>
    </row>
    <row r="6" spans="1:19" ht="18.75">
      <c r="A6" s="9"/>
      <c r="B6" s="67" t="s">
        <v>92</v>
      </c>
      <c r="C6" s="9"/>
      <c r="D6" s="104" t="s">
        <v>106</v>
      </c>
      <c r="E6" s="9">
        <v>1</v>
      </c>
      <c r="F6" s="9"/>
      <c r="G6" s="9"/>
      <c r="H6" s="67"/>
      <c r="I6" s="9"/>
      <c r="J6" s="104" t="s">
        <v>106</v>
      </c>
      <c r="K6" s="9">
        <v>1</v>
      </c>
      <c r="M6" s="9"/>
      <c r="N6" s="9"/>
      <c r="O6" s="9"/>
      <c r="P6" s="9"/>
      <c r="Q6" s="9"/>
      <c r="R6" s="9"/>
      <c r="S6" s="9"/>
    </row>
    <row r="7" spans="1:19" ht="18.75">
      <c r="A7" s="96" t="s">
        <v>93</v>
      </c>
      <c r="B7" s="53">
        <v>1</v>
      </c>
      <c r="C7" s="112" t="s">
        <v>110</v>
      </c>
      <c r="D7" s="97">
        <v>8.23</v>
      </c>
      <c r="E7" s="53"/>
      <c r="F7" s="59"/>
      <c r="G7" s="96" t="s">
        <v>93</v>
      </c>
      <c r="H7" s="53">
        <v>1</v>
      </c>
      <c r="I7" s="112" t="s">
        <v>110</v>
      </c>
      <c r="J7" s="97"/>
      <c r="K7" s="53"/>
      <c r="M7" s="9"/>
      <c r="N7" s="9"/>
      <c r="O7" s="9"/>
      <c r="P7" s="9"/>
      <c r="Q7" s="9"/>
      <c r="R7" s="9"/>
      <c r="S7" s="9"/>
    </row>
    <row r="8" spans="1:19" ht="18.75">
      <c r="A8" s="98" t="s">
        <v>95</v>
      </c>
      <c r="B8" s="23">
        <v>8</v>
      </c>
      <c r="C8" s="113" t="s">
        <v>170</v>
      </c>
      <c r="D8" s="99">
        <v>1.2</v>
      </c>
      <c r="E8" s="23"/>
      <c r="F8" s="59"/>
      <c r="G8" s="98" t="s">
        <v>95</v>
      </c>
      <c r="H8" s="23">
        <v>15</v>
      </c>
      <c r="I8" s="113" t="s">
        <v>177</v>
      </c>
      <c r="J8" s="99"/>
      <c r="K8" s="23"/>
      <c r="M8" s="9"/>
      <c r="N8" s="9"/>
      <c r="O8" s="9"/>
      <c r="P8" s="9"/>
      <c r="Q8" s="9"/>
      <c r="R8" s="9"/>
      <c r="S8" s="9"/>
    </row>
    <row r="9" spans="1:19" ht="18.75">
      <c r="A9" s="100" t="s">
        <v>96</v>
      </c>
      <c r="B9" s="23">
        <v>9</v>
      </c>
      <c r="C9" s="113" t="s">
        <v>171</v>
      </c>
      <c r="D9" s="99">
        <v>7.8</v>
      </c>
      <c r="E9" s="23"/>
      <c r="F9" s="59"/>
      <c r="G9" s="100" t="s">
        <v>96</v>
      </c>
      <c r="H9" s="23">
        <v>3</v>
      </c>
      <c r="I9" s="113" t="s">
        <v>165</v>
      </c>
      <c r="J9" s="99"/>
      <c r="K9" s="23"/>
      <c r="M9" s="101" t="s">
        <v>97</v>
      </c>
      <c r="N9" s="9"/>
      <c r="O9" s="9">
        <v>5</v>
      </c>
      <c r="P9" s="9"/>
      <c r="Q9" s="9"/>
      <c r="R9" s="9"/>
      <c r="S9" s="9"/>
    </row>
    <row r="10" spans="1:19" ht="18.75">
      <c r="A10" s="111" t="s">
        <v>131</v>
      </c>
      <c r="B10" s="63">
        <v>16</v>
      </c>
      <c r="C10" s="113" t="s">
        <v>178</v>
      </c>
      <c r="D10" s="102">
        <v>4.06</v>
      </c>
      <c r="E10" s="63"/>
      <c r="F10" s="59"/>
      <c r="G10" s="111" t="s">
        <v>131</v>
      </c>
      <c r="H10" s="63">
        <v>13</v>
      </c>
      <c r="I10" s="113" t="s">
        <v>175</v>
      </c>
      <c r="J10" s="102"/>
      <c r="K10" s="63"/>
      <c r="M10" s="96" t="s">
        <v>93</v>
      </c>
      <c r="N10" s="48">
        <v>1</v>
      </c>
      <c r="O10" s="53"/>
      <c r="P10" s="9"/>
      <c r="Q10" s="9"/>
      <c r="R10" s="9"/>
      <c r="S10" s="9"/>
    </row>
    <row r="11" spans="1:19" ht="18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M11" s="98" t="s">
        <v>95</v>
      </c>
      <c r="N11" s="48">
        <v>4</v>
      </c>
      <c r="O11" s="23"/>
      <c r="P11" s="9"/>
      <c r="Q11" s="9"/>
      <c r="R11" s="9"/>
      <c r="S11" s="9"/>
    </row>
    <row r="12" spans="1:19" ht="18.75">
      <c r="A12" s="9"/>
      <c r="B12" s="9" t="s">
        <v>98</v>
      </c>
      <c r="C12" s="9"/>
      <c r="D12" s="9"/>
      <c r="E12" s="9">
        <v>2</v>
      </c>
      <c r="F12" s="9"/>
      <c r="G12" s="9"/>
      <c r="H12" s="9"/>
      <c r="I12" s="9"/>
      <c r="J12" s="9"/>
      <c r="K12" s="9">
        <v>2</v>
      </c>
      <c r="M12" s="100" t="s">
        <v>96</v>
      </c>
      <c r="N12" s="48">
        <v>5</v>
      </c>
      <c r="O12" s="23"/>
      <c r="P12" s="9"/>
      <c r="Q12" s="9"/>
      <c r="R12" s="9"/>
      <c r="S12" s="9"/>
    </row>
    <row r="13" spans="1:19" ht="18.75">
      <c r="A13" s="96" t="s">
        <v>93</v>
      </c>
      <c r="B13" s="53">
        <v>4</v>
      </c>
      <c r="C13" s="113" t="s">
        <v>166</v>
      </c>
      <c r="D13" s="97">
        <v>7</v>
      </c>
      <c r="E13" s="53">
        <v>2</v>
      </c>
      <c r="F13" s="59"/>
      <c r="G13" s="96" t="s">
        <v>93</v>
      </c>
      <c r="H13" s="53">
        <v>8</v>
      </c>
      <c r="I13" s="113" t="s">
        <v>170</v>
      </c>
      <c r="J13" s="97"/>
      <c r="K13" s="53"/>
      <c r="M13" s="111" t="s">
        <v>131</v>
      </c>
      <c r="N13" s="48">
        <v>8</v>
      </c>
      <c r="O13" s="63"/>
      <c r="P13" s="9"/>
      <c r="Q13" s="9"/>
      <c r="R13" s="9"/>
      <c r="S13" s="9"/>
    </row>
    <row r="14" spans="1:19" ht="18.75">
      <c r="A14" s="98" t="s">
        <v>95</v>
      </c>
      <c r="B14" s="23">
        <v>5</v>
      </c>
      <c r="C14" s="113" t="s">
        <v>167</v>
      </c>
      <c r="D14" s="99">
        <v>6.97</v>
      </c>
      <c r="E14" s="23">
        <v>3</v>
      </c>
      <c r="F14" s="59"/>
      <c r="G14" s="98" t="s">
        <v>95</v>
      </c>
      <c r="H14" s="23">
        <v>10</v>
      </c>
      <c r="I14" s="113" t="s">
        <v>172</v>
      </c>
      <c r="J14" s="99"/>
      <c r="K14" s="23"/>
      <c r="M14" s="9"/>
      <c r="N14" s="9"/>
      <c r="O14" s="9"/>
      <c r="P14" s="9"/>
      <c r="Q14" s="9"/>
      <c r="R14" s="9"/>
      <c r="S14" s="9"/>
    </row>
    <row r="15" spans="1:19" ht="18.75">
      <c r="A15" s="100" t="s">
        <v>96</v>
      </c>
      <c r="B15" s="23">
        <v>12</v>
      </c>
      <c r="C15" s="113" t="s">
        <v>174</v>
      </c>
      <c r="D15" s="99">
        <v>7.24</v>
      </c>
      <c r="E15" s="23">
        <v>1</v>
      </c>
      <c r="F15" s="59"/>
      <c r="G15" s="100" t="s">
        <v>96</v>
      </c>
      <c r="H15" s="23">
        <v>6</v>
      </c>
      <c r="I15" s="113" t="s">
        <v>168</v>
      </c>
      <c r="J15" s="99"/>
      <c r="K15" s="23"/>
      <c r="M15" s="9"/>
      <c r="N15" s="9"/>
      <c r="O15" s="9"/>
      <c r="P15" s="9"/>
      <c r="Q15" s="9"/>
      <c r="R15" s="19" t="s">
        <v>99</v>
      </c>
      <c r="S15" s="9">
        <v>7</v>
      </c>
    </row>
    <row r="16" spans="1:19" ht="18.75">
      <c r="A16" s="111" t="s">
        <v>131</v>
      </c>
      <c r="B16" s="63">
        <v>13</v>
      </c>
      <c r="C16" s="113" t="s">
        <v>175</v>
      </c>
      <c r="D16" s="102">
        <v>4.9</v>
      </c>
      <c r="E16" s="63">
        <v>4</v>
      </c>
      <c r="F16" s="59"/>
      <c r="G16" s="111" t="s">
        <v>131</v>
      </c>
      <c r="H16" s="63">
        <v>12</v>
      </c>
      <c r="I16" s="113" t="s">
        <v>174</v>
      </c>
      <c r="J16" s="102"/>
      <c r="K16" s="63"/>
      <c r="M16" s="9"/>
      <c r="N16" s="9"/>
      <c r="O16" s="9"/>
      <c r="P16" s="9"/>
      <c r="Q16" s="96" t="s">
        <v>93</v>
      </c>
      <c r="R16" s="48">
        <f>IF(O10=1,N10,(IF(O11=1,N11,(IF(O12=1,N12,(IF(O13=1,N13,1.5)))))))</f>
        <v>1.5</v>
      </c>
      <c r="S16" s="53"/>
    </row>
    <row r="17" spans="1:19" ht="18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M17" s="9"/>
      <c r="N17" s="9"/>
      <c r="O17" s="9"/>
      <c r="P17" s="9"/>
      <c r="Q17" s="98" t="s">
        <v>95</v>
      </c>
      <c r="R17" s="48">
        <f>IF(O10=2,N10,(IF(O11=2,N11,(IF(O12=2,N12,(IF(O13=2,N13,2.5)))))))</f>
        <v>2.5</v>
      </c>
      <c r="S17" s="23"/>
    </row>
    <row r="18" spans="1:19" ht="18.75">
      <c r="A18" s="59"/>
      <c r="B18" s="9" t="s">
        <v>100</v>
      </c>
      <c r="C18" s="9"/>
      <c r="D18" s="9"/>
      <c r="E18" s="9">
        <v>3</v>
      </c>
      <c r="F18" s="9"/>
      <c r="G18" s="59"/>
      <c r="H18" s="9"/>
      <c r="I18" s="9"/>
      <c r="J18" s="9"/>
      <c r="K18" s="9">
        <v>3</v>
      </c>
      <c r="M18" s="9"/>
      <c r="N18" s="9"/>
      <c r="O18" s="9"/>
      <c r="P18" s="9"/>
      <c r="Q18" s="100" t="s">
        <v>96</v>
      </c>
      <c r="R18" s="48">
        <f>IF(O22=1,N22,(IF(O23=1,N23,(IF(O24=1,N24,(IF(O25=1,N25,1.6)))))))</f>
        <v>1.6</v>
      </c>
      <c r="S18" s="23"/>
    </row>
    <row r="19" spans="1:19" ht="18.75">
      <c r="A19" s="96" t="s">
        <v>93</v>
      </c>
      <c r="B19" s="53">
        <v>3</v>
      </c>
      <c r="C19" s="113" t="s">
        <v>165</v>
      </c>
      <c r="D19" s="97">
        <v>7.33</v>
      </c>
      <c r="E19" s="53">
        <v>1</v>
      </c>
      <c r="F19" s="59"/>
      <c r="G19" s="96" t="s">
        <v>93</v>
      </c>
      <c r="H19" s="53">
        <v>9</v>
      </c>
      <c r="I19" s="113" t="s">
        <v>171</v>
      </c>
      <c r="J19" s="97"/>
      <c r="K19" s="53"/>
      <c r="M19" s="9"/>
      <c r="N19" s="9"/>
      <c r="O19" s="9"/>
      <c r="P19" s="9"/>
      <c r="Q19" s="111" t="s">
        <v>131</v>
      </c>
      <c r="R19" s="48">
        <f>IF(O22=2,N22,(IF(O23=2,N23,(IF(O24=2,N24,(IF(O25=2,N25,2.6)))))))</f>
        <v>2.6</v>
      </c>
      <c r="S19" s="63"/>
    </row>
    <row r="20" spans="1:19" ht="18.75">
      <c r="A20" s="98" t="s">
        <v>95</v>
      </c>
      <c r="B20" s="23">
        <v>6</v>
      </c>
      <c r="C20" s="113" t="s">
        <v>168</v>
      </c>
      <c r="D20" s="99" t="s">
        <v>214</v>
      </c>
      <c r="E20" s="23" t="s">
        <v>214</v>
      </c>
      <c r="F20" s="59"/>
      <c r="G20" s="98" t="s">
        <v>95</v>
      </c>
      <c r="H20" s="23">
        <v>7</v>
      </c>
      <c r="I20" s="113" t="s">
        <v>169</v>
      </c>
      <c r="J20" s="99"/>
      <c r="K20" s="23"/>
      <c r="M20" s="9"/>
      <c r="N20" s="9"/>
      <c r="O20" s="9"/>
      <c r="P20" s="9"/>
      <c r="Q20" s="59"/>
      <c r="R20" s="59"/>
      <c r="S20" s="59"/>
    </row>
    <row r="21" spans="1:19" ht="18.75">
      <c r="A21" s="100" t="s">
        <v>96</v>
      </c>
      <c r="B21" s="23">
        <v>11</v>
      </c>
      <c r="C21" s="112" t="s">
        <v>173</v>
      </c>
      <c r="D21" s="99">
        <v>3.26</v>
      </c>
      <c r="E21" s="23">
        <v>2</v>
      </c>
      <c r="F21" s="59"/>
      <c r="G21" s="100" t="s">
        <v>96</v>
      </c>
      <c r="H21" s="23">
        <v>11</v>
      </c>
      <c r="I21" s="112" t="s">
        <v>173</v>
      </c>
      <c r="J21" s="99"/>
      <c r="K21" s="23"/>
      <c r="M21" s="9" t="s">
        <v>101</v>
      </c>
      <c r="N21" s="9"/>
      <c r="O21" s="9">
        <v>6</v>
      </c>
      <c r="P21" s="9"/>
      <c r="Q21" s="59"/>
      <c r="R21" s="59"/>
      <c r="S21" s="59"/>
    </row>
    <row r="22" spans="1:19" ht="18.75">
      <c r="A22" s="111" t="s">
        <v>131</v>
      </c>
      <c r="B22" s="63">
        <v>14</v>
      </c>
      <c r="C22" s="113" t="s">
        <v>176</v>
      </c>
      <c r="D22" s="102">
        <v>0.9</v>
      </c>
      <c r="E22" s="63">
        <v>3</v>
      </c>
      <c r="F22" s="59"/>
      <c r="G22" s="111" t="s">
        <v>131</v>
      </c>
      <c r="H22" s="63">
        <v>5</v>
      </c>
      <c r="I22" s="113" t="s">
        <v>167</v>
      </c>
      <c r="J22" s="102"/>
      <c r="K22" s="63"/>
      <c r="M22" s="96" t="s">
        <v>93</v>
      </c>
      <c r="N22" s="48">
        <v>2</v>
      </c>
      <c r="O22" s="53"/>
      <c r="P22" s="9"/>
      <c r="Q22" s="59"/>
      <c r="R22" s="59"/>
      <c r="S22" s="59"/>
    </row>
    <row r="23" spans="1:19" ht="18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M23" s="98" t="s">
        <v>95</v>
      </c>
      <c r="N23" s="48">
        <v>3</v>
      </c>
      <c r="O23" s="23"/>
      <c r="P23" s="9"/>
      <c r="Q23" s="59"/>
      <c r="R23" s="59"/>
      <c r="S23" s="59"/>
    </row>
    <row r="24" spans="1:19" ht="18.75">
      <c r="A24" s="59"/>
      <c r="B24" s="9" t="s">
        <v>102</v>
      </c>
      <c r="C24" s="9"/>
      <c r="D24" s="9"/>
      <c r="E24" s="9">
        <v>4</v>
      </c>
      <c r="F24" s="9"/>
      <c r="G24" s="59"/>
      <c r="H24" s="9"/>
      <c r="I24" s="9"/>
      <c r="J24" s="9"/>
      <c r="K24" s="9">
        <v>4</v>
      </c>
      <c r="M24" s="100" t="s">
        <v>96</v>
      </c>
      <c r="N24" s="48">
        <v>6</v>
      </c>
      <c r="O24" s="23"/>
      <c r="P24" s="9"/>
      <c r="Q24" s="59"/>
      <c r="R24" s="59"/>
      <c r="S24" s="59"/>
    </row>
    <row r="25" spans="1:19" ht="18.75">
      <c r="A25" s="96" t="s">
        <v>93</v>
      </c>
      <c r="B25" s="53">
        <v>2</v>
      </c>
      <c r="C25" s="113" t="s">
        <v>164</v>
      </c>
      <c r="D25" s="97">
        <v>11.34</v>
      </c>
      <c r="E25" s="53">
        <v>1</v>
      </c>
      <c r="F25" s="59"/>
      <c r="G25" s="96" t="s">
        <v>93</v>
      </c>
      <c r="H25" s="53">
        <v>16</v>
      </c>
      <c r="I25" s="113" t="s">
        <v>178</v>
      </c>
      <c r="J25" s="97"/>
      <c r="K25" s="53"/>
      <c r="M25" s="111" t="s">
        <v>131</v>
      </c>
      <c r="N25" s="48">
        <v>7</v>
      </c>
      <c r="O25" s="63"/>
      <c r="P25" s="9"/>
      <c r="Q25" s="59"/>
      <c r="R25" s="59"/>
      <c r="S25" s="59"/>
    </row>
    <row r="26" spans="1:14" ht="18.75">
      <c r="A26" s="98" t="s">
        <v>95</v>
      </c>
      <c r="B26" s="23">
        <v>7</v>
      </c>
      <c r="C26" s="113" t="s">
        <v>169</v>
      </c>
      <c r="D26" s="99">
        <v>5.17</v>
      </c>
      <c r="E26" s="23">
        <v>3</v>
      </c>
      <c r="F26" s="59"/>
      <c r="G26" s="98" t="s">
        <v>95</v>
      </c>
      <c r="H26" s="23">
        <v>2</v>
      </c>
      <c r="I26" s="113" t="s">
        <v>164</v>
      </c>
      <c r="J26" s="99"/>
      <c r="K26" s="23"/>
      <c r="L26" s="59"/>
      <c r="M26" s="59"/>
      <c r="N26" s="59"/>
    </row>
    <row r="27" spans="1:14" ht="18.75">
      <c r="A27" s="100" t="s">
        <v>96</v>
      </c>
      <c r="B27" s="23">
        <v>10</v>
      </c>
      <c r="C27" s="113" t="s">
        <v>172</v>
      </c>
      <c r="D27" s="99">
        <v>6.73</v>
      </c>
      <c r="E27" s="23">
        <v>2</v>
      </c>
      <c r="F27" s="59"/>
      <c r="G27" s="100" t="s">
        <v>96</v>
      </c>
      <c r="H27" s="23">
        <v>14</v>
      </c>
      <c r="I27" s="113" t="s">
        <v>176</v>
      </c>
      <c r="J27" s="99"/>
      <c r="K27" s="23"/>
      <c r="L27" s="59"/>
      <c r="M27" s="59"/>
      <c r="N27" s="59"/>
    </row>
    <row r="28" spans="1:14" ht="18.75">
      <c r="A28" s="111" t="s">
        <v>131</v>
      </c>
      <c r="B28" s="63">
        <v>15</v>
      </c>
      <c r="C28" s="113" t="s">
        <v>177</v>
      </c>
      <c r="D28" s="102">
        <v>4.56</v>
      </c>
      <c r="E28" s="63">
        <v>4</v>
      </c>
      <c r="F28" s="59"/>
      <c r="G28" s="111" t="s">
        <v>131</v>
      </c>
      <c r="H28" s="63">
        <v>4</v>
      </c>
      <c r="I28" s="113" t="s">
        <v>166</v>
      </c>
      <c r="J28" s="102"/>
      <c r="K28" s="63"/>
      <c r="L28" s="59"/>
      <c r="M28" s="59"/>
      <c r="N28" s="59"/>
    </row>
    <row r="29" spans="4:14" ht="18.75">
      <c r="D29" s="106"/>
      <c r="L29" s="103"/>
      <c r="M29" s="103"/>
      <c r="N29" s="103"/>
    </row>
  </sheetData>
  <sheetProtection/>
  <printOptions/>
  <pageMargins left="0.25" right="0.25" top="1" bottom="1" header="0.3" footer="0.3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4">
      <selection activeCell="E23" sqref="E23"/>
    </sheetView>
  </sheetViews>
  <sheetFormatPr defaultColWidth="11.125" defaultRowHeight="15.75"/>
  <cols>
    <col min="1" max="1" width="11.125" style="0" customWidth="1"/>
    <col min="2" max="2" width="0.12890625" style="0" customWidth="1"/>
    <col min="3" max="3" width="24.375" style="0" bestFit="1" customWidth="1"/>
    <col min="4" max="4" width="16.625" style="0" bestFit="1" customWidth="1"/>
    <col min="5" max="7" width="11.125" style="0" customWidth="1"/>
    <col min="8" max="8" width="4.875" style="0" hidden="1" customWidth="1"/>
    <col min="9" max="9" width="24.375" style="0" bestFit="1" customWidth="1"/>
  </cols>
  <sheetData>
    <row r="2" ht="18.75">
      <c r="A2" s="8" t="s">
        <v>117</v>
      </c>
    </row>
    <row r="3" ht="18.75">
      <c r="A3" s="21" t="s">
        <v>30</v>
      </c>
    </row>
    <row r="5" spans="1:15" ht="21">
      <c r="A5" s="94" t="s">
        <v>80</v>
      </c>
      <c r="B5" s="94"/>
      <c r="C5" s="94"/>
      <c r="D5" s="94"/>
      <c r="E5" s="94"/>
      <c r="F5" s="94"/>
      <c r="G5" s="94" t="s">
        <v>23</v>
      </c>
      <c r="H5" s="94"/>
      <c r="I5" s="94"/>
      <c r="J5" s="94"/>
      <c r="K5" s="94"/>
      <c r="L5" s="94"/>
      <c r="M5" s="94" t="s">
        <v>26</v>
      </c>
      <c r="N5" s="94"/>
      <c r="O5" s="94"/>
    </row>
    <row r="6" spans="1:15" ht="18.75">
      <c r="A6" s="9" t="s">
        <v>81</v>
      </c>
      <c r="B6" s="9"/>
      <c r="C6" s="9"/>
      <c r="D6" s="19"/>
      <c r="E6" s="9"/>
      <c r="F6" s="9"/>
      <c r="G6" s="67" t="s">
        <v>82</v>
      </c>
      <c r="H6" s="9"/>
      <c r="I6" s="67"/>
      <c r="J6" s="19"/>
      <c r="K6" s="67"/>
      <c r="L6" s="9"/>
      <c r="M6" s="9"/>
      <c r="N6" s="9"/>
      <c r="O6" s="9"/>
    </row>
    <row r="7" spans="1:15" ht="18.75">
      <c r="A7" s="67"/>
      <c r="B7" s="67"/>
      <c r="C7" s="67"/>
      <c r="D7" s="104" t="s">
        <v>106</v>
      </c>
      <c r="E7" s="67">
        <v>1</v>
      </c>
      <c r="F7" s="67"/>
      <c r="G7" s="67"/>
      <c r="H7" s="74"/>
      <c r="I7" s="74"/>
      <c r="J7" s="104" t="s">
        <v>106</v>
      </c>
      <c r="K7" s="67">
        <v>2</v>
      </c>
      <c r="L7" s="9"/>
      <c r="M7" s="67"/>
      <c r="N7" s="67"/>
      <c r="O7" s="9">
        <v>1</v>
      </c>
    </row>
    <row r="8" spans="1:15" ht="18.75">
      <c r="A8" s="75" t="s">
        <v>83</v>
      </c>
      <c r="B8" s="48">
        <v>1</v>
      </c>
      <c r="C8" s="113" t="s">
        <v>190</v>
      </c>
      <c r="D8" s="71">
        <v>8.33</v>
      </c>
      <c r="E8" s="71">
        <v>1</v>
      </c>
      <c r="F8" s="77"/>
      <c r="G8" s="70" t="s">
        <v>83</v>
      </c>
      <c r="H8" s="48">
        <v>1</v>
      </c>
      <c r="I8" s="113" t="s">
        <v>190</v>
      </c>
      <c r="J8" s="71"/>
      <c r="K8" s="71"/>
      <c r="L8" s="9"/>
      <c r="M8" s="83" t="s">
        <v>83</v>
      </c>
      <c r="N8" s="27"/>
      <c r="O8" s="48"/>
    </row>
    <row r="9" spans="1:15" ht="18.75">
      <c r="A9" s="79" t="s">
        <v>84</v>
      </c>
      <c r="B9" s="95">
        <v>4</v>
      </c>
      <c r="C9" s="113" t="s">
        <v>193</v>
      </c>
      <c r="D9" s="47">
        <v>3.3</v>
      </c>
      <c r="E9" s="47">
        <v>3</v>
      </c>
      <c r="F9" s="77"/>
      <c r="G9" s="72" t="s">
        <v>84</v>
      </c>
      <c r="H9" s="95">
        <v>8</v>
      </c>
      <c r="I9" s="19">
        <v>8</v>
      </c>
      <c r="J9" s="47"/>
      <c r="K9" s="47"/>
      <c r="L9" s="9"/>
      <c r="M9" s="84" t="s">
        <v>84</v>
      </c>
      <c r="N9" s="23"/>
      <c r="O9" s="48"/>
    </row>
    <row r="10" spans="1:15" ht="18.75">
      <c r="A10" s="80" t="s">
        <v>85</v>
      </c>
      <c r="B10" s="48">
        <v>5</v>
      </c>
      <c r="C10" s="113" t="s">
        <v>194</v>
      </c>
      <c r="D10" s="71">
        <v>3.86</v>
      </c>
      <c r="E10" s="48">
        <v>2</v>
      </c>
      <c r="F10" s="77"/>
      <c r="G10" s="73" t="s">
        <v>85</v>
      </c>
      <c r="H10" s="48">
        <v>2</v>
      </c>
      <c r="I10" s="113" t="s">
        <v>191</v>
      </c>
      <c r="J10" s="71"/>
      <c r="K10" s="48"/>
      <c r="L10" s="9"/>
      <c r="M10" s="85" t="s">
        <v>85</v>
      </c>
      <c r="N10" s="26"/>
      <c r="O10" s="48"/>
    </row>
    <row r="11" spans="1:15" ht="18.75">
      <c r="A11" s="111" t="s">
        <v>131</v>
      </c>
      <c r="B11" s="48">
        <v>8</v>
      </c>
      <c r="C11" s="114">
        <v>8</v>
      </c>
      <c r="D11" s="71"/>
      <c r="E11" s="48"/>
      <c r="F11" s="77"/>
      <c r="G11" s="111" t="s">
        <v>131</v>
      </c>
      <c r="H11" s="48">
        <v>7</v>
      </c>
      <c r="I11" s="113" t="s">
        <v>203</v>
      </c>
      <c r="J11" s="71"/>
      <c r="K11" s="48"/>
      <c r="L11" s="9"/>
      <c r="M11" s="111" t="s">
        <v>131</v>
      </c>
      <c r="N11" s="23"/>
      <c r="O11" s="48"/>
    </row>
    <row r="12" spans="1:15" ht="18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8.75">
      <c r="A13" s="9" t="s">
        <v>86</v>
      </c>
      <c r="B13" s="9"/>
      <c r="C13" s="9"/>
      <c r="D13" s="19"/>
      <c r="E13" s="9"/>
      <c r="F13" s="9"/>
      <c r="G13" s="67" t="s">
        <v>87</v>
      </c>
      <c r="H13" s="9"/>
      <c r="I13" s="67"/>
      <c r="J13" s="19"/>
      <c r="K13" s="67"/>
      <c r="L13" s="9"/>
      <c r="M13" s="9"/>
      <c r="N13" s="9"/>
      <c r="O13" s="9"/>
    </row>
    <row r="14" spans="1:15" ht="18.75">
      <c r="A14" s="67"/>
      <c r="B14" s="67"/>
      <c r="C14" s="67"/>
      <c r="D14" s="68"/>
      <c r="E14" s="67">
        <v>1</v>
      </c>
      <c r="F14" s="67"/>
      <c r="G14" s="67"/>
      <c r="H14" s="74"/>
      <c r="I14" s="74"/>
      <c r="J14" s="68"/>
      <c r="K14" s="67">
        <v>2</v>
      </c>
      <c r="L14" s="9"/>
      <c r="M14" s="9"/>
      <c r="N14" s="9"/>
      <c r="O14" s="9"/>
    </row>
    <row r="15" spans="1:15" ht="18.75">
      <c r="A15" s="75" t="s">
        <v>83</v>
      </c>
      <c r="B15" s="48">
        <v>2</v>
      </c>
      <c r="C15" s="113" t="s">
        <v>191</v>
      </c>
      <c r="D15" s="71">
        <v>3.24</v>
      </c>
      <c r="E15" s="71">
        <v>3</v>
      </c>
      <c r="F15" s="77"/>
      <c r="G15" s="70" t="s">
        <v>83</v>
      </c>
      <c r="H15" s="48">
        <v>4</v>
      </c>
      <c r="I15" s="113" t="s">
        <v>193</v>
      </c>
      <c r="J15" s="71"/>
      <c r="K15" s="71"/>
      <c r="L15" s="9"/>
      <c r="M15" s="9"/>
      <c r="N15" s="9"/>
      <c r="O15" s="9"/>
    </row>
    <row r="16" spans="1:15" ht="18.75">
      <c r="A16" s="79" t="s">
        <v>84</v>
      </c>
      <c r="B16" s="95">
        <v>3</v>
      </c>
      <c r="C16" s="113" t="s">
        <v>192</v>
      </c>
      <c r="D16" s="47">
        <v>4.53</v>
      </c>
      <c r="E16" s="47">
        <v>2</v>
      </c>
      <c r="F16" s="77"/>
      <c r="G16" s="72" t="s">
        <v>84</v>
      </c>
      <c r="H16" s="95">
        <v>5</v>
      </c>
      <c r="I16" s="113" t="s">
        <v>194</v>
      </c>
      <c r="J16" s="47"/>
      <c r="K16" s="47"/>
      <c r="L16" s="9"/>
      <c r="M16" s="9"/>
      <c r="N16" s="9"/>
      <c r="O16" s="9"/>
    </row>
    <row r="17" spans="1:15" ht="18.75">
      <c r="A17" s="80" t="s">
        <v>85</v>
      </c>
      <c r="B17" s="48">
        <v>6</v>
      </c>
      <c r="C17" s="113" t="s">
        <v>195</v>
      </c>
      <c r="D17" s="71">
        <v>2.36</v>
      </c>
      <c r="E17" s="48">
        <v>4</v>
      </c>
      <c r="F17" s="77"/>
      <c r="G17" s="73" t="s">
        <v>85</v>
      </c>
      <c r="H17" s="48">
        <v>3</v>
      </c>
      <c r="I17" s="113" t="s">
        <v>192</v>
      </c>
      <c r="J17" s="71"/>
      <c r="K17" s="48"/>
      <c r="L17" s="9"/>
      <c r="M17" s="9"/>
      <c r="N17" s="9"/>
      <c r="O17" s="9"/>
    </row>
    <row r="18" spans="1:15" ht="18.75">
      <c r="A18" s="111" t="s">
        <v>131</v>
      </c>
      <c r="B18" s="48">
        <v>7</v>
      </c>
      <c r="C18" s="113" t="s">
        <v>203</v>
      </c>
      <c r="D18" s="71">
        <v>7.23</v>
      </c>
      <c r="E18" s="48">
        <v>1</v>
      </c>
      <c r="F18" s="77"/>
      <c r="G18" s="111" t="s">
        <v>131</v>
      </c>
      <c r="H18" s="48">
        <v>6</v>
      </c>
      <c r="I18" s="113" t="s">
        <v>195</v>
      </c>
      <c r="J18" s="71"/>
      <c r="K18" s="48"/>
      <c r="L18" s="9"/>
      <c r="M18" s="9"/>
      <c r="N18" s="9"/>
      <c r="O18" s="9"/>
    </row>
    <row r="21" ht="15.75">
      <c r="B21">
        <v>1</v>
      </c>
    </row>
    <row r="22" ht="15.75">
      <c r="B22">
        <v>2</v>
      </c>
    </row>
    <row r="23" ht="15.75">
      <c r="B23">
        <v>3</v>
      </c>
    </row>
    <row r="24" ht="15.75">
      <c r="B24">
        <v>4</v>
      </c>
    </row>
    <row r="25" ht="15.75">
      <c r="B25">
        <v>5</v>
      </c>
    </row>
    <row r="26" ht="15.75">
      <c r="B26">
        <v>6</v>
      </c>
    </row>
    <row r="27" ht="15.75">
      <c r="B27">
        <v>7</v>
      </c>
    </row>
  </sheetData>
  <sheetProtection/>
  <printOptions/>
  <pageMargins left="0.25" right="0.25" top="1" bottom="1" header="0.3" footer="0.3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7"/>
  <sheetViews>
    <sheetView zoomScalePageLayoutView="0" workbookViewId="0" topLeftCell="A12">
      <selection activeCell="E32" sqref="E32"/>
    </sheetView>
  </sheetViews>
  <sheetFormatPr defaultColWidth="11.125" defaultRowHeight="15.75"/>
  <cols>
    <col min="1" max="1" width="11.125" style="0" customWidth="1"/>
    <col min="2" max="2" width="0.12890625" style="0" customWidth="1"/>
    <col min="3" max="3" width="23.125" style="0" customWidth="1"/>
    <col min="4" max="7" width="11.125" style="0" customWidth="1"/>
    <col min="8" max="8" width="5.375" style="0" hidden="1" customWidth="1"/>
    <col min="9" max="9" width="25.375" style="0" customWidth="1"/>
  </cols>
  <sheetData>
    <row r="2" ht="18.75">
      <c r="A2" s="8" t="s">
        <v>105</v>
      </c>
    </row>
    <row r="3" ht="18.75">
      <c r="A3" s="21" t="s">
        <v>31</v>
      </c>
    </row>
    <row r="5" spans="1:17" ht="18.75">
      <c r="A5" s="8" t="s">
        <v>80</v>
      </c>
      <c r="B5" s="8"/>
      <c r="C5" s="8"/>
      <c r="D5" s="8"/>
      <c r="E5" s="8"/>
      <c r="F5" s="8"/>
      <c r="G5" s="8" t="s">
        <v>23</v>
      </c>
      <c r="H5" s="8"/>
      <c r="I5" s="8"/>
      <c r="J5" s="8"/>
      <c r="K5" s="8"/>
      <c r="M5" s="8" t="s">
        <v>25</v>
      </c>
      <c r="N5" s="8"/>
      <c r="O5" s="8"/>
      <c r="P5" s="8"/>
      <c r="Q5" s="8" t="s">
        <v>26</v>
      </c>
    </row>
    <row r="6" spans="1:19" ht="18.75">
      <c r="A6" s="9" t="s">
        <v>81</v>
      </c>
      <c r="B6" s="9"/>
      <c r="C6" s="9"/>
      <c r="D6" s="19"/>
      <c r="E6" s="9"/>
      <c r="F6" s="9"/>
      <c r="G6" s="67" t="s">
        <v>82</v>
      </c>
      <c r="H6" s="9"/>
      <c r="I6" s="67"/>
      <c r="J6" s="19"/>
      <c r="K6" s="67"/>
      <c r="M6" s="9"/>
      <c r="N6" s="9"/>
      <c r="O6" s="9"/>
      <c r="P6" s="9"/>
      <c r="Q6" s="9"/>
      <c r="R6" s="9"/>
      <c r="S6" s="9"/>
    </row>
    <row r="7" spans="1:19" ht="18.75">
      <c r="A7" s="67"/>
      <c r="B7" s="67"/>
      <c r="C7" s="67"/>
      <c r="D7" s="104" t="s">
        <v>106</v>
      </c>
      <c r="E7" s="67">
        <v>1</v>
      </c>
      <c r="F7" s="67"/>
      <c r="G7" s="67"/>
      <c r="H7" s="74"/>
      <c r="I7" s="74"/>
      <c r="J7" s="104" t="s">
        <v>106</v>
      </c>
      <c r="K7" s="67">
        <v>4</v>
      </c>
      <c r="M7" s="9"/>
      <c r="N7" s="9"/>
      <c r="O7" s="9"/>
      <c r="P7" s="9"/>
      <c r="Q7" s="9"/>
      <c r="R7" s="9"/>
      <c r="S7" s="9"/>
    </row>
    <row r="8" spans="1:19" ht="18.75">
      <c r="A8" s="75" t="s">
        <v>83</v>
      </c>
      <c r="B8" s="76">
        <v>1</v>
      </c>
      <c r="C8" s="113" t="s">
        <v>179</v>
      </c>
      <c r="D8" s="71">
        <v>10.67</v>
      </c>
      <c r="E8" s="71">
        <v>1</v>
      </c>
      <c r="F8" s="77"/>
      <c r="G8" s="70" t="s">
        <v>83</v>
      </c>
      <c r="H8" s="78">
        <v>1</v>
      </c>
      <c r="I8" s="113" t="s">
        <v>179</v>
      </c>
      <c r="J8" s="71"/>
      <c r="K8" s="71"/>
      <c r="M8" s="9"/>
      <c r="N8" s="9"/>
      <c r="O8" s="9"/>
      <c r="P8" s="9"/>
      <c r="Q8" s="9"/>
      <c r="R8" s="9"/>
      <c r="S8" s="9"/>
    </row>
    <row r="9" spans="1:19" ht="18.75">
      <c r="A9" s="79" t="s">
        <v>84</v>
      </c>
      <c r="B9" s="76">
        <v>6</v>
      </c>
      <c r="C9" s="113" t="s">
        <v>183</v>
      </c>
      <c r="D9" s="47">
        <v>5.93</v>
      </c>
      <c r="E9" s="47">
        <v>2</v>
      </c>
      <c r="F9" s="77"/>
      <c r="G9" s="72" t="s">
        <v>84</v>
      </c>
      <c r="H9" s="78">
        <v>5</v>
      </c>
      <c r="I9" s="113" t="s">
        <v>182</v>
      </c>
      <c r="J9" s="47"/>
      <c r="K9" s="47"/>
      <c r="M9" s="101" t="s">
        <v>97</v>
      </c>
      <c r="N9" s="9"/>
      <c r="O9" s="9">
        <v>5</v>
      </c>
      <c r="P9" s="9"/>
      <c r="Q9" s="9"/>
      <c r="R9" s="9"/>
      <c r="S9" s="9"/>
    </row>
    <row r="10" spans="1:19" ht="18.75">
      <c r="A10" s="80" t="s">
        <v>85</v>
      </c>
      <c r="B10" s="76">
        <v>7</v>
      </c>
      <c r="C10" s="112" t="s">
        <v>184</v>
      </c>
      <c r="D10" s="71">
        <v>2</v>
      </c>
      <c r="E10" s="48">
        <v>4</v>
      </c>
      <c r="F10" s="77"/>
      <c r="G10" s="73" t="s">
        <v>85</v>
      </c>
      <c r="H10" s="78">
        <v>8</v>
      </c>
      <c r="I10" s="113" t="s">
        <v>185</v>
      </c>
      <c r="J10" s="71"/>
      <c r="K10" s="48"/>
      <c r="M10" s="96" t="s">
        <v>93</v>
      </c>
      <c r="N10" s="48">
        <v>1</v>
      </c>
      <c r="O10" s="53"/>
      <c r="P10" s="9"/>
      <c r="Q10" s="9"/>
      <c r="R10" s="9"/>
      <c r="S10" s="9"/>
    </row>
    <row r="11" spans="1:19" ht="18.75">
      <c r="A11" s="111" t="s">
        <v>131</v>
      </c>
      <c r="B11" s="76">
        <v>12</v>
      </c>
      <c r="C11" s="113" t="s">
        <v>189</v>
      </c>
      <c r="D11" s="71">
        <v>3.4</v>
      </c>
      <c r="E11" s="48">
        <v>3</v>
      </c>
      <c r="F11" s="77"/>
      <c r="G11" s="111" t="s">
        <v>131</v>
      </c>
      <c r="H11" s="78">
        <v>10</v>
      </c>
      <c r="I11" s="113" t="s">
        <v>187</v>
      </c>
      <c r="J11" s="71"/>
      <c r="K11" s="48"/>
      <c r="M11" s="98" t="s">
        <v>95</v>
      </c>
      <c r="N11" s="48">
        <v>4</v>
      </c>
      <c r="O11" s="23"/>
      <c r="P11" s="9"/>
      <c r="Q11" s="9"/>
      <c r="R11" s="9"/>
      <c r="S11" s="9"/>
    </row>
    <row r="12" spans="1:19" ht="18.75">
      <c r="A12" s="9"/>
      <c r="B12" s="81"/>
      <c r="C12" s="9"/>
      <c r="D12" s="9"/>
      <c r="E12" s="9"/>
      <c r="F12" s="9"/>
      <c r="G12" s="9"/>
      <c r="H12" s="82"/>
      <c r="I12" s="9"/>
      <c r="J12" s="9"/>
      <c r="K12" s="9"/>
      <c r="M12" s="100" t="s">
        <v>96</v>
      </c>
      <c r="N12" s="48">
        <v>5</v>
      </c>
      <c r="O12" s="23"/>
      <c r="P12" s="9"/>
      <c r="Q12" s="9"/>
      <c r="R12" s="9"/>
      <c r="S12" s="9"/>
    </row>
    <row r="13" spans="1:19" ht="18.75">
      <c r="A13" s="9" t="s">
        <v>86</v>
      </c>
      <c r="B13" s="9"/>
      <c r="C13" s="9"/>
      <c r="D13" s="19"/>
      <c r="E13" s="9"/>
      <c r="F13" s="9"/>
      <c r="G13" s="67" t="s">
        <v>87</v>
      </c>
      <c r="H13" s="9"/>
      <c r="I13" s="67"/>
      <c r="J13" s="19"/>
      <c r="K13" s="67"/>
      <c r="M13" s="111" t="s">
        <v>131</v>
      </c>
      <c r="N13" s="48">
        <v>8</v>
      </c>
      <c r="O13" s="63"/>
      <c r="P13" s="9"/>
      <c r="Q13" s="9"/>
      <c r="R13" s="9"/>
      <c r="S13" s="9"/>
    </row>
    <row r="14" spans="1:19" ht="18.75">
      <c r="A14" s="67"/>
      <c r="B14" s="9"/>
      <c r="C14" s="67"/>
      <c r="D14" s="68"/>
      <c r="E14" s="67">
        <v>2</v>
      </c>
      <c r="F14" s="67"/>
      <c r="G14" s="67"/>
      <c r="H14" s="9"/>
      <c r="I14" s="74"/>
      <c r="J14" s="68"/>
      <c r="K14" s="67">
        <v>5</v>
      </c>
      <c r="M14" s="9"/>
      <c r="N14" s="9"/>
      <c r="O14" s="9"/>
      <c r="P14" s="9"/>
      <c r="Q14" s="9"/>
      <c r="R14" s="9"/>
      <c r="S14" s="9"/>
    </row>
    <row r="15" spans="1:19" ht="18.75">
      <c r="A15" s="75" t="s">
        <v>83</v>
      </c>
      <c r="B15" s="76">
        <v>2</v>
      </c>
      <c r="C15" s="113" t="s">
        <v>180</v>
      </c>
      <c r="D15" s="71">
        <v>8.77</v>
      </c>
      <c r="E15" s="71">
        <v>2</v>
      </c>
      <c r="F15" s="77"/>
      <c r="G15" s="70" t="s">
        <v>83</v>
      </c>
      <c r="H15" s="78">
        <v>6</v>
      </c>
      <c r="I15" s="113" t="s">
        <v>183</v>
      </c>
      <c r="J15" s="71"/>
      <c r="K15" s="71"/>
      <c r="M15" s="9"/>
      <c r="N15" s="9"/>
      <c r="O15" s="9"/>
      <c r="P15" s="9"/>
      <c r="Q15" s="9"/>
      <c r="R15" s="19" t="s">
        <v>99</v>
      </c>
      <c r="S15" s="9">
        <v>7</v>
      </c>
    </row>
    <row r="16" spans="1:19" ht="18.75">
      <c r="A16" s="79" t="s">
        <v>84</v>
      </c>
      <c r="B16" s="76">
        <v>5</v>
      </c>
      <c r="C16" s="113" t="s">
        <v>182</v>
      </c>
      <c r="D16" s="47">
        <v>6.1</v>
      </c>
      <c r="E16" s="47">
        <v>3</v>
      </c>
      <c r="F16" s="77"/>
      <c r="G16" s="72" t="s">
        <v>84</v>
      </c>
      <c r="H16" s="78">
        <v>2</v>
      </c>
      <c r="I16" s="113" t="s">
        <v>180</v>
      </c>
      <c r="J16" s="47"/>
      <c r="K16" s="47"/>
      <c r="M16" s="9"/>
      <c r="N16" s="9"/>
      <c r="O16" s="9"/>
      <c r="P16" s="9"/>
      <c r="Q16" s="96" t="s">
        <v>93</v>
      </c>
      <c r="R16" s="48">
        <f>IF(O10=1,N10,(IF(O11=1,N11,(IF(O12=1,N12,(IF(O13=1,N13,1.5)))))))</f>
        <v>1.5</v>
      </c>
      <c r="S16" s="53"/>
    </row>
    <row r="17" spans="1:19" ht="18.75">
      <c r="A17" s="80" t="s">
        <v>85</v>
      </c>
      <c r="B17" s="76">
        <v>8</v>
      </c>
      <c r="C17" s="113" t="s">
        <v>185</v>
      </c>
      <c r="D17" s="71">
        <v>3.2</v>
      </c>
      <c r="E17" s="48">
        <v>4</v>
      </c>
      <c r="F17" s="77"/>
      <c r="G17" s="73" t="s">
        <v>85</v>
      </c>
      <c r="H17" s="78">
        <v>11</v>
      </c>
      <c r="I17" s="113" t="s">
        <v>188</v>
      </c>
      <c r="J17" s="71"/>
      <c r="K17" s="48"/>
      <c r="M17" s="9"/>
      <c r="N17" s="9"/>
      <c r="O17" s="9"/>
      <c r="P17" s="9"/>
      <c r="Q17" s="98" t="s">
        <v>95</v>
      </c>
      <c r="R17" s="48">
        <f>IF(O10=2,N10,(IF(O11=2,N11,(IF(O12=2,N12,(IF(O13=2,N13,2.5)))))))</f>
        <v>2.5</v>
      </c>
      <c r="S17" s="23"/>
    </row>
    <row r="18" spans="1:19" ht="18.75">
      <c r="A18" s="111" t="s">
        <v>131</v>
      </c>
      <c r="B18" s="76">
        <v>11</v>
      </c>
      <c r="C18" s="113" t="s">
        <v>188</v>
      </c>
      <c r="D18" s="71">
        <v>10.5</v>
      </c>
      <c r="E18" s="48">
        <v>1</v>
      </c>
      <c r="F18" s="77"/>
      <c r="G18" s="111" t="s">
        <v>131</v>
      </c>
      <c r="H18" s="78">
        <v>9</v>
      </c>
      <c r="I18" s="113" t="s">
        <v>186</v>
      </c>
      <c r="J18" s="71"/>
      <c r="K18" s="48"/>
      <c r="M18" s="9"/>
      <c r="N18" s="9"/>
      <c r="O18" s="9"/>
      <c r="P18" s="9"/>
      <c r="Q18" s="100" t="s">
        <v>96</v>
      </c>
      <c r="R18" s="48">
        <f>IF(O22=1,N22,(IF(O23=1,N23,(IF(O24=1,N24,(IF(O25=1,N25,1.6)))))))</f>
        <v>1.6</v>
      </c>
      <c r="S18" s="23"/>
    </row>
    <row r="19" spans="1:19" ht="18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M19" s="9"/>
      <c r="N19" s="9"/>
      <c r="O19" s="9"/>
      <c r="P19" s="9"/>
      <c r="Q19" s="111" t="s">
        <v>131</v>
      </c>
      <c r="R19" s="48">
        <f>IF(O22=2,N22,(IF(O23=2,N23,(IF(O24=2,N24,(IF(O25=2,N25,2.6)))))))</f>
        <v>2.6</v>
      </c>
      <c r="S19" s="63"/>
    </row>
    <row r="20" spans="1:19" ht="18.75">
      <c r="A20" s="9" t="s">
        <v>88</v>
      </c>
      <c r="B20" s="9"/>
      <c r="C20" s="9"/>
      <c r="D20" s="19"/>
      <c r="E20" s="9"/>
      <c r="F20" s="9"/>
      <c r="G20" s="67" t="s">
        <v>89</v>
      </c>
      <c r="H20" s="9"/>
      <c r="I20" s="67"/>
      <c r="J20" s="19"/>
      <c r="K20" s="67"/>
      <c r="M20" s="9"/>
      <c r="N20" s="9"/>
      <c r="O20" s="9"/>
      <c r="P20" s="9"/>
      <c r="Q20" s="59"/>
      <c r="R20" s="59"/>
      <c r="S20" s="59"/>
    </row>
    <row r="21" spans="1:19" ht="18.75">
      <c r="A21" s="67"/>
      <c r="B21" s="9"/>
      <c r="C21" s="67"/>
      <c r="D21" s="68"/>
      <c r="E21" s="67">
        <v>3</v>
      </c>
      <c r="F21" s="67"/>
      <c r="G21" s="67"/>
      <c r="H21" s="9"/>
      <c r="I21" s="74"/>
      <c r="J21" s="68"/>
      <c r="K21" s="67">
        <v>6</v>
      </c>
      <c r="M21" s="9" t="s">
        <v>101</v>
      </c>
      <c r="N21" s="9"/>
      <c r="O21" s="9">
        <v>6</v>
      </c>
      <c r="P21" s="9"/>
      <c r="Q21" s="59"/>
      <c r="R21" s="59"/>
      <c r="S21" s="59"/>
    </row>
    <row r="22" spans="1:19" ht="18.75">
      <c r="A22" s="75" t="s">
        <v>83</v>
      </c>
      <c r="B22" s="76">
        <v>3</v>
      </c>
      <c r="C22" s="113" t="s">
        <v>181</v>
      </c>
      <c r="D22" s="71">
        <v>12.67</v>
      </c>
      <c r="E22" s="71">
        <v>1</v>
      </c>
      <c r="F22" s="77"/>
      <c r="G22" s="70" t="s">
        <v>83</v>
      </c>
      <c r="H22" s="78">
        <v>7</v>
      </c>
      <c r="I22" s="112" t="s">
        <v>184</v>
      </c>
      <c r="J22" s="71"/>
      <c r="K22" s="71"/>
      <c r="M22" s="96" t="s">
        <v>93</v>
      </c>
      <c r="N22" s="48">
        <v>2</v>
      </c>
      <c r="O22" s="53"/>
      <c r="P22" s="9"/>
      <c r="Q22" s="59"/>
      <c r="R22" s="59"/>
      <c r="S22" s="59"/>
    </row>
    <row r="23" spans="1:19" ht="18.75">
      <c r="A23" s="79" t="s">
        <v>84</v>
      </c>
      <c r="B23" s="76">
        <v>4</v>
      </c>
      <c r="C23" s="113" t="s">
        <v>109</v>
      </c>
      <c r="D23" s="47">
        <v>5.9</v>
      </c>
      <c r="E23" s="47">
        <v>2</v>
      </c>
      <c r="F23" s="77"/>
      <c r="G23" s="72" t="s">
        <v>84</v>
      </c>
      <c r="H23" s="78">
        <v>12</v>
      </c>
      <c r="I23" s="113" t="s">
        <v>189</v>
      </c>
      <c r="J23" s="47"/>
      <c r="K23" s="47"/>
      <c r="M23" s="98" t="s">
        <v>95</v>
      </c>
      <c r="N23" s="48">
        <v>3</v>
      </c>
      <c r="O23" s="23"/>
      <c r="P23" s="9"/>
      <c r="Q23" s="59"/>
      <c r="R23" s="59"/>
      <c r="S23" s="59"/>
    </row>
    <row r="24" spans="1:19" ht="18.75">
      <c r="A24" s="80" t="s">
        <v>85</v>
      </c>
      <c r="B24" s="76">
        <v>9</v>
      </c>
      <c r="C24" s="113" t="s">
        <v>186</v>
      </c>
      <c r="D24" s="71">
        <v>5.7</v>
      </c>
      <c r="E24" s="48">
        <v>3</v>
      </c>
      <c r="F24" s="77"/>
      <c r="G24" s="73" t="s">
        <v>85</v>
      </c>
      <c r="H24" s="78">
        <v>3</v>
      </c>
      <c r="I24" s="113" t="s">
        <v>181</v>
      </c>
      <c r="J24" s="71"/>
      <c r="K24" s="48"/>
      <c r="M24" s="100" t="s">
        <v>96</v>
      </c>
      <c r="N24" s="48">
        <v>6</v>
      </c>
      <c r="O24" s="23"/>
      <c r="P24" s="9"/>
      <c r="Q24" s="59"/>
      <c r="R24" s="59"/>
      <c r="S24" s="59"/>
    </row>
    <row r="25" spans="1:19" ht="18.75">
      <c r="A25" s="111" t="s">
        <v>131</v>
      </c>
      <c r="B25" s="76">
        <v>10</v>
      </c>
      <c r="C25" s="113" t="s">
        <v>187</v>
      </c>
      <c r="D25" s="71">
        <v>3.96</v>
      </c>
      <c r="E25" s="48">
        <v>4</v>
      </c>
      <c r="F25" s="77"/>
      <c r="G25" s="111" t="s">
        <v>131</v>
      </c>
      <c r="H25" s="78">
        <v>4</v>
      </c>
      <c r="I25" s="113" t="s">
        <v>109</v>
      </c>
      <c r="J25" s="71"/>
      <c r="K25" s="48"/>
      <c r="M25" s="111" t="s">
        <v>131</v>
      </c>
      <c r="N25" s="48">
        <v>7</v>
      </c>
      <c r="O25" s="63"/>
      <c r="P25" s="9"/>
      <c r="Q25" s="59"/>
      <c r="R25" s="59"/>
      <c r="S25" s="59"/>
    </row>
    <row r="27" ht="15.75">
      <c r="B27">
        <v>1</v>
      </c>
    </row>
    <row r="28" ht="15.75">
      <c r="B28">
        <v>2</v>
      </c>
    </row>
    <row r="29" spans="2:14" ht="15.75">
      <c r="B29">
        <v>3</v>
      </c>
      <c r="L29" s="103"/>
      <c r="M29" s="103"/>
      <c r="N29" s="103"/>
    </row>
    <row r="30" ht="15.75">
      <c r="B30">
        <v>4</v>
      </c>
    </row>
    <row r="31" ht="15.75">
      <c r="B31">
        <v>5</v>
      </c>
    </row>
    <row r="32" ht="15.75">
      <c r="B32">
        <v>6</v>
      </c>
    </row>
    <row r="33" ht="15.75">
      <c r="B33">
        <v>7</v>
      </c>
    </row>
    <row r="34" ht="15.75">
      <c r="B34">
        <v>8</v>
      </c>
    </row>
    <row r="35" ht="15.75">
      <c r="B35">
        <v>9</v>
      </c>
    </row>
    <row r="36" ht="15.75">
      <c r="B36">
        <v>10</v>
      </c>
    </row>
    <row r="37" ht="15.75">
      <c r="B37">
        <v>11</v>
      </c>
    </row>
  </sheetData>
  <sheetProtection/>
  <printOptions/>
  <pageMargins left="0.25" right="0.25" top="1" bottom="1" header="0.3" footer="0.3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zoomScalePageLayoutView="0" workbookViewId="0" topLeftCell="A1">
      <selection activeCell="E18" sqref="E18"/>
    </sheetView>
  </sheetViews>
  <sheetFormatPr defaultColWidth="11.125" defaultRowHeight="15.75"/>
  <cols>
    <col min="1" max="1" width="11.125" style="0" customWidth="1"/>
    <col min="2" max="2" width="0.12890625" style="0" customWidth="1"/>
    <col min="3" max="3" width="28.875" style="0" customWidth="1"/>
    <col min="4" max="4" width="13.875" style="0" customWidth="1"/>
    <col min="5" max="7" width="11.125" style="0" customWidth="1"/>
    <col min="8" max="8" width="0.12890625" style="0" customWidth="1"/>
    <col min="9" max="9" width="25.875" style="0" customWidth="1"/>
    <col min="10" max="10" width="13.125" style="0" customWidth="1"/>
  </cols>
  <sheetData>
    <row r="2" ht="18.75">
      <c r="A2" s="8" t="s">
        <v>118</v>
      </c>
    </row>
    <row r="3" ht="18.75">
      <c r="A3" s="21" t="s">
        <v>33</v>
      </c>
    </row>
    <row r="5" spans="1:15" ht="21">
      <c r="A5" s="94" t="s">
        <v>80</v>
      </c>
      <c r="B5" s="94"/>
      <c r="C5" s="94"/>
      <c r="D5" s="94"/>
      <c r="E5" s="94"/>
      <c r="F5" s="94"/>
      <c r="G5" s="94" t="s">
        <v>23</v>
      </c>
      <c r="H5" s="94"/>
      <c r="I5" s="94"/>
      <c r="J5" s="94"/>
      <c r="K5" s="94"/>
      <c r="L5" s="94"/>
      <c r="M5" s="94" t="s">
        <v>26</v>
      </c>
      <c r="N5" s="94"/>
      <c r="O5" s="94"/>
    </row>
    <row r="6" spans="1:15" ht="18.75">
      <c r="A6" s="9" t="s">
        <v>81</v>
      </c>
      <c r="B6" s="9"/>
      <c r="C6" s="9"/>
      <c r="D6" s="19"/>
      <c r="E6" s="9"/>
      <c r="F6" s="9"/>
      <c r="G6" s="67" t="s">
        <v>82</v>
      </c>
      <c r="H6" s="9"/>
      <c r="I6" s="67"/>
      <c r="J6" s="19"/>
      <c r="K6" s="67"/>
      <c r="L6" s="9"/>
      <c r="M6" s="9"/>
      <c r="N6" s="9"/>
      <c r="O6" s="9"/>
    </row>
    <row r="7" spans="1:15" ht="18.75">
      <c r="A7" s="67"/>
      <c r="B7" s="67"/>
      <c r="C7" s="67"/>
      <c r="D7" s="104" t="s">
        <v>106</v>
      </c>
      <c r="E7" s="67">
        <v>1</v>
      </c>
      <c r="F7" s="67"/>
      <c r="G7" s="67"/>
      <c r="H7" s="74"/>
      <c r="I7" s="74"/>
      <c r="J7" s="104" t="s">
        <v>106</v>
      </c>
      <c r="K7" s="67">
        <v>2</v>
      </c>
      <c r="L7" s="9"/>
      <c r="M7" s="67"/>
      <c r="N7" s="67"/>
      <c r="O7" s="9">
        <v>1</v>
      </c>
    </row>
    <row r="8" spans="1:15" ht="18.75">
      <c r="A8" s="75" t="s">
        <v>83</v>
      </c>
      <c r="B8" s="48">
        <v>1</v>
      </c>
      <c r="C8" s="113" t="s">
        <v>196</v>
      </c>
      <c r="D8" s="71">
        <v>2.5</v>
      </c>
      <c r="E8" s="71">
        <v>3</v>
      </c>
      <c r="F8" s="77"/>
      <c r="G8" s="70" t="s">
        <v>83</v>
      </c>
      <c r="H8" s="48">
        <v>1</v>
      </c>
      <c r="I8" s="113" t="s">
        <v>196</v>
      </c>
      <c r="J8" s="71"/>
      <c r="K8" s="71"/>
      <c r="L8" s="9"/>
      <c r="M8" s="83" t="s">
        <v>83</v>
      </c>
      <c r="N8" s="27"/>
      <c r="O8" s="48"/>
    </row>
    <row r="9" spans="1:15" ht="18.75">
      <c r="A9" s="79" t="s">
        <v>84</v>
      </c>
      <c r="B9" s="95">
        <v>4</v>
      </c>
      <c r="C9" s="113" t="s">
        <v>199</v>
      </c>
      <c r="D9" s="47">
        <v>2.83</v>
      </c>
      <c r="E9" s="47">
        <v>2</v>
      </c>
      <c r="F9" s="77"/>
      <c r="G9" s="72" t="s">
        <v>84</v>
      </c>
      <c r="H9" s="95">
        <v>4</v>
      </c>
      <c r="I9" s="113" t="s">
        <v>199</v>
      </c>
      <c r="J9" s="47"/>
      <c r="K9" s="47"/>
      <c r="L9" s="9"/>
      <c r="M9" s="84" t="s">
        <v>84</v>
      </c>
      <c r="N9" s="23"/>
      <c r="O9" s="48"/>
    </row>
    <row r="10" spans="1:15" ht="18.75">
      <c r="A10" s="80" t="s">
        <v>85</v>
      </c>
      <c r="B10" s="48">
        <v>5</v>
      </c>
      <c r="C10" s="113" t="s">
        <v>200</v>
      </c>
      <c r="D10" s="71">
        <v>6.17</v>
      </c>
      <c r="E10" s="48">
        <v>1</v>
      </c>
      <c r="F10" s="77"/>
      <c r="G10" s="73" t="s">
        <v>85</v>
      </c>
      <c r="H10" s="48">
        <v>2</v>
      </c>
      <c r="I10" s="113" t="s">
        <v>197</v>
      </c>
      <c r="J10" s="71"/>
      <c r="K10" s="48"/>
      <c r="L10" s="9"/>
      <c r="M10" s="85" t="s">
        <v>85</v>
      </c>
      <c r="N10" s="26"/>
      <c r="O10" s="48"/>
    </row>
    <row r="11" spans="1:15" ht="18.75">
      <c r="A11" s="111" t="s">
        <v>131</v>
      </c>
      <c r="B11" s="48">
        <v>8</v>
      </c>
      <c r="C11" s="114">
        <v>8</v>
      </c>
      <c r="D11" s="71"/>
      <c r="E11" s="48"/>
      <c r="F11" s="77"/>
      <c r="G11" s="111" t="s">
        <v>131</v>
      </c>
      <c r="H11" s="48">
        <v>7</v>
      </c>
      <c r="I11" s="114">
        <v>7</v>
      </c>
      <c r="J11" s="71"/>
      <c r="K11" s="48"/>
      <c r="L11" s="9"/>
      <c r="M11" s="111" t="s">
        <v>131</v>
      </c>
      <c r="N11" s="23"/>
      <c r="O11" s="48"/>
    </row>
    <row r="12" spans="1:15" ht="18.75">
      <c r="A12" s="9" t="s">
        <v>86</v>
      </c>
      <c r="B12" s="9"/>
      <c r="C12" s="9"/>
      <c r="D12" s="19"/>
      <c r="E12" s="9"/>
      <c r="F12" s="9"/>
      <c r="G12" s="67" t="s">
        <v>87</v>
      </c>
      <c r="H12" s="9"/>
      <c r="I12" s="67"/>
      <c r="J12" s="19"/>
      <c r="K12" s="67"/>
      <c r="L12" s="9"/>
      <c r="M12" s="9"/>
      <c r="N12" s="9"/>
      <c r="O12" s="9"/>
    </row>
    <row r="13" spans="1:15" ht="18.75">
      <c r="A13" s="67"/>
      <c r="B13" s="67"/>
      <c r="C13" s="67"/>
      <c r="D13" s="68"/>
      <c r="E13" s="67">
        <v>1</v>
      </c>
      <c r="F13" s="67"/>
      <c r="G13" s="67"/>
      <c r="H13" s="74"/>
      <c r="I13" s="74"/>
      <c r="J13" s="68"/>
      <c r="K13" s="67">
        <v>2</v>
      </c>
      <c r="L13" s="9"/>
      <c r="M13" s="9"/>
      <c r="N13" s="9"/>
      <c r="O13" s="9"/>
    </row>
    <row r="14" spans="1:15" ht="18.75">
      <c r="A14" s="75" t="s">
        <v>83</v>
      </c>
      <c r="B14" s="48">
        <v>2</v>
      </c>
      <c r="C14" s="113" t="s">
        <v>197</v>
      </c>
      <c r="D14" s="71">
        <v>7.26</v>
      </c>
      <c r="E14" s="71">
        <v>1</v>
      </c>
      <c r="F14" s="77"/>
      <c r="G14" s="70" t="s">
        <v>83</v>
      </c>
      <c r="H14" s="48">
        <v>8</v>
      </c>
      <c r="I14" s="113" t="s">
        <v>200</v>
      </c>
      <c r="J14" s="71"/>
      <c r="K14" s="71"/>
      <c r="L14" s="9"/>
      <c r="M14" s="9"/>
      <c r="N14" s="9"/>
      <c r="O14" s="9"/>
    </row>
    <row r="15" spans="1:15" ht="18.75">
      <c r="A15" s="79" t="s">
        <v>84</v>
      </c>
      <c r="B15" s="95">
        <v>3</v>
      </c>
      <c r="C15" s="113" t="s">
        <v>198</v>
      </c>
      <c r="D15" s="47">
        <v>3.54</v>
      </c>
      <c r="E15" s="47">
        <v>2</v>
      </c>
      <c r="F15" s="77"/>
      <c r="G15" s="72" t="s">
        <v>84</v>
      </c>
      <c r="H15" s="95">
        <v>5</v>
      </c>
      <c r="I15" s="113" t="s">
        <v>198</v>
      </c>
      <c r="J15" s="47"/>
      <c r="K15" s="47"/>
      <c r="L15" s="9"/>
      <c r="M15" s="9"/>
      <c r="N15" s="9"/>
      <c r="O15" s="9"/>
    </row>
    <row r="16" spans="1:15" ht="18.75">
      <c r="A16" s="80" t="s">
        <v>85</v>
      </c>
      <c r="B16" s="48">
        <v>6</v>
      </c>
      <c r="C16" s="113" t="s">
        <v>201</v>
      </c>
      <c r="D16" s="71">
        <v>2.37</v>
      </c>
      <c r="E16" s="48">
        <v>3</v>
      </c>
      <c r="F16" s="77"/>
      <c r="G16" s="73" t="s">
        <v>85</v>
      </c>
      <c r="H16" s="48">
        <v>3</v>
      </c>
      <c r="I16" s="113" t="s">
        <v>201</v>
      </c>
      <c r="J16" s="71"/>
      <c r="K16" s="48"/>
      <c r="L16" s="9"/>
      <c r="M16" s="9"/>
      <c r="N16" s="9"/>
      <c r="O16" s="9"/>
    </row>
    <row r="17" spans="1:15" ht="18.75">
      <c r="A17" s="111" t="s">
        <v>131</v>
      </c>
      <c r="B17" s="48">
        <v>7</v>
      </c>
      <c r="C17" s="114">
        <v>7</v>
      </c>
      <c r="D17" s="71"/>
      <c r="E17" s="48"/>
      <c r="F17" s="77"/>
      <c r="G17" s="111" t="s">
        <v>131</v>
      </c>
      <c r="H17" s="48">
        <v>6</v>
      </c>
      <c r="I17" s="114">
        <v>6</v>
      </c>
      <c r="J17" s="71"/>
      <c r="K17" s="48"/>
      <c r="L17" s="9"/>
      <c r="M17" s="9"/>
      <c r="N17" s="9"/>
      <c r="O17" s="9"/>
    </row>
  </sheetData>
  <sheetProtection/>
  <printOptions/>
  <pageMargins left="0.25" right="0.25" top="1" bottom="1" header="0.3" footer="0.3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103"/>
  <sheetViews>
    <sheetView tabSelected="1" zoomScalePageLayoutView="0" workbookViewId="0" topLeftCell="A1">
      <selection activeCell="C1" sqref="C1"/>
    </sheetView>
  </sheetViews>
  <sheetFormatPr defaultColWidth="11.125" defaultRowHeight="15.75"/>
  <cols>
    <col min="1" max="2" width="11.125" style="0" customWidth="1"/>
    <col min="3" max="3" width="36.875" style="0" customWidth="1"/>
    <col min="4" max="4" width="8.00390625" style="0" bestFit="1" customWidth="1"/>
    <col min="5" max="5" width="8.50390625" style="0" customWidth="1"/>
    <col min="6" max="7" width="18.125" style="0" customWidth="1"/>
    <col min="8" max="8" width="19.875" style="0" customWidth="1"/>
  </cols>
  <sheetData>
    <row r="2" spans="2:8" ht="21">
      <c r="B2" s="29"/>
      <c r="C2" s="29"/>
      <c r="D2" s="30"/>
      <c r="E2" s="31" t="s">
        <v>37</v>
      </c>
      <c r="F2" s="32"/>
      <c r="G2" s="32"/>
      <c r="H2" s="29"/>
    </row>
    <row r="3" spans="2:8" ht="18.75">
      <c r="B3" s="33" t="s">
        <v>38</v>
      </c>
      <c r="C3" s="34"/>
      <c r="D3" s="30"/>
      <c r="E3" s="30"/>
      <c r="F3" s="30"/>
      <c r="G3" s="30"/>
      <c r="H3" s="29"/>
    </row>
    <row r="4" spans="2:8" ht="63">
      <c r="B4" s="29"/>
      <c r="C4" s="35" t="s">
        <v>39</v>
      </c>
      <c r="D4" s="36" t="s">
        <v>40</v>
      </c>
      <c r="E4" s="36" t="s">
        <v>41</v>
      </c>
      <c r="F4" s="36" t="s">
        <v>42</v>
      </c>
      <c r="G4" s="36" t="s">
        <v>107</v>
      </c>
      <c r="H4" s="36"/>
    </row>
    <row r="5" spans="2:8" ht="15.75">
      <c r="B5" s="105">
        <v>1</v>
      </c>
      <c r="C5" s="109" t="s">
        <v>202</v>
      </c>
      <c r="D5" s="120">
        <v>8</v>
      </c>
      <c r="E5" s="120">
        <v>8</v>
      </c>
      <c r="F5" s="120">
        <v>16</v>
      </c>
      <c r="G5" s="120">
        <v>11.67</v>
      </c>
      <c r="H5" s="110"/>
    </row>
    <row r="6" spans="2:8" ht="15.75">
      <c r="B6" s="105">
        <v>2</v>
      </c>
      <c r="C6" s="119" t="s">
        <v>216</v>
      </c>
      <c r="D6" s="39">
        <v>5</v>
      </c>
      <c r="E6" s="40">
        <v>8</v>
      </c>
      <c r="F6" s="129">
        <v>13</v>
      </c>
      <c r="G6" s="39">
        <v>13.16</v>
      </c>
      <c r="H6" s="127"/>
    </row>
    <row r="7" spans="2:8" ht="15.75">
      <c r="B7" s="105">
        <v>3</v>
      </c>
      <c r="C7" s="119" t="s">
        <v>222</v>
      </c>
      <c r="D7" s="39">
        <v>5</v>
      </c>
      <c r="E7" s="40">
        <v>8</v>
      </c>
      <c r="F7" s="129">
        <v>13</v>
      </c>
      <c r="G7" s="39">
        <v>11.07</v>
      </c>
      <c r="H7" s="127"/>
    </row>
    <row r="8" spans="2:8" ht="15.75">
      <c r="B8" s="105">
        <v>4</v>
      </c>
      <c r="C8" s="119" t="s">
        <v>275</v>
      </c>
      <c r="D8" s="39">
        <v>8</v>
      </c>
      <c r="E8" s="40">
        <v>5</v>
      </c>
      <c r="F8" s="129">
        <v>13</v>
      </c>
      <c r="G8" s="39">
        <v>10</v>
      </c>
      <c r="H8" s="127"/>
    </row>
    <row r="9" spans="2:8" ht="15.75">
      <c r="B9" s="105">
        <v>5</v>
      </c>
      <c r="C9" s="119" t="s">
        <v>276</v>
      </c>
      <c r="D9" s="39">
        <v>5</v>
      </c>
      <c r="E9" s="40">
        <v>8</v>
      </c>
      <c r="F9" s="129">
        <v>13</v>
      </c>
      <c r="G9" s="39">
        <v>9.67</v>
      </c>
      <c r="H9" s="127"/>
    </row>
    <row r="10" spans="2:8" ht="15.75">
      <c r="B10" s="105">
        <v>6</v>
      </c>
      <c r="C10" s="119" t="s">
        <v>273</v>
      </c>
      <c r="D10" s="39">
        <v>8</v>
      </c>
      <c r="E10" s="39">
        <v>5</v>
      </c>
      <c r="F10" s="129">
        <v>13</v>
      </c>
      <c r="G10" s="39">
        <v>8.77</v>
      </c>
      <c r="H10" s="127"/>
    </row>
    <row r="11" spans="2:8" ht="15.75">
      <c r="B11" s="105">
        <v>7</v>
      </c>
      <c r="C11" s="119" t="s">
        <v>209</v>
      </c>
      <c r="D11" s="39">
        <v>8</v>
      </c>
      <c r="E11" s="39">
        <v>3</v>
      </c>
      <c r="F11" s="130">
        <v>11</v>
      </c>
      <c r="G11" s="39">
        <v>14.67</v>
      </c>
      <c r="H11" s="127"/>
    </row>
    <row r="12" spans="2:8" ht="15.75">
      <c r="B12" s="105">
        <v>8</v>
      </c>
      <c r="C12" s="119" t="s">
        <v>206</v>
      </c>
      <c r="D12" s="39">
        <v>3</v>
      </c>
      <c r="E12" s="39">
        <v>8</v>
      </c>
      <c r="F12" s="130">
        <v>11</v>
      </c>
      <c r="G12" s="39">
        <v>12.84</v>
      </c>
      <c r="H12" s="127"/>
    </row>
    <row r="13" spans="2:8" ht="15.75">
      <c r="B13" s="105">
        <v>9</v>
      </c>
      <c r="C13" s="119" t="s">
        <v>210</v>
      </c>
      <c r="D13" s="39">
        <v>3</v>
      </c>
      <c r="E13" s="39">
        <v>8</v>
      </c>
      <c r="F13" s="130">
        <v>11</v>
      </c>
      <c r="G13" s="39">
        <v>8.16</v>
      </c>
      <c r="H13" s="127"/>
    </row>
    <row r="14" spans="2:8" ht="15.75">
      <c r="B14" s="105">
        <v>10</v>
      </c>
      <c r="C14" s="37" t="s">
        <v>277</v>
      </c>
      <c r="D14" s="39">
        <v>5</v>
      </c>
      <c r="E14" s="40">
        <v>5</v>
      </c>
      <c r="F14" s="131">
        <v>10</v>
      </c>
      <c r="G14" s="39">
        <v>10.16</v>
      </c>
      <c r="H14" s="127"/>
    </row>
    <row r="15" spans="2:8" ht="15.75">
      <c r="B15" s="105">
        <v>11</v>
      </c>
      <c r="C15" s="119" t="s">
        <v>207</v>
      </c>
      <c r="D15" s="39">
        <v>1</v>
      </c>
      <c r="E15" s="39">
        <v>8</v>
      </c>
      <c r="F15" s="131">
        <v>8</v>
      </c>
      <c r="G15" s="39">
        <v>10.67</v>
      </c>
      <c r="H15" s="127"/>
    </row>
    <row r="16" spans="2:8" ht="15.75">
      <c r="B16" s="105">
        <v>12</v>
      </c>
      <c r="C16" s="37" t="s">
        <v>212</v>
      </c>
      <c r="D16" s="39">
        <v>8</v>
      </c>
      <c r="E16" s="40">
        <v>1</v>
      </c>
      <c r="F16" s="132">
        <v>9</v>
      </c>
      <c r="G16" s="39">
        <v>4.9</v>
      </c>
      <c r="H16" s="127"/>
    </row>
    <row r="17" spans="2:8" ht="15.75">
      <c r="B17" s="105">
        <v>13</v>
      </c>
      <c r="C17" s="119" t="s">
        <v>208</v>
      </c>
      <c r="D17" s="39">
        <v>5</v>
      </c>
      <c r="E17" s="40">
        <v>3</v>
      </c>
      <c r="F17" s="132">
        <v>8</v>
      </c>
      <c r="G17" s="39">
        <v>8.6</v>
      </c>
      <c r="H17" s="127"/>
    </row>
    <row r="18" spans="2:8" ht="15.75">
      <c r="B18" s="105">
        <v>14</v>
      </c>
      <c r="C18" s="109" t="s">
        <v>278</v>
      </c>
      <c r="D18" s="121">
        <v>5</v>
      </c>
      <c r="E18" s="120">
        <v>3</v>
      </c>
      <c r="F18" s="133">
        <v>8</v>
      </c>
      <c r="G18" s="120">
        <v>4</v>
      </c>
      <c r="H18" s="127"/>
    </row>
    <row r="19" spans="2:8" ht="15.75">
      <c r="B19" s="105">
        <v>15</v>
      </c>
      <c r="C19" s="119" t="s">
        <v>219</v>
      </c>
      <c r="D19" s="39">
        <v>5</v>
      </c>
      <c r="E19" s="40">
        <v>1</v>
      </c>
      <c r="F19" s="135">
        <v>6</v>
      </c>
      <c r="G19" s="39">
        <v>5.87</v>
      </c>
      <c r="H19" s="127"/>
    </row>
    <row r="20" spans="2:8" ht="15.75">
      <c r="B20" s="105">
        <v>16</v>
      </c>
      <c r="C20" s="119" t="s">
        <v>218</v>
      </c>
      <c r="D20" s="40">
        <v>1</v>
      </c>
      <c r="E20" s="39">
        <v>5</v>
      </c>
      <c r="F20" s="135">
        <v>6</v>
      </c>
      <c r="G20" s="39">
        <v>5.63</v>
      </c>
      <c r="H20" s="127"/>
    </row>
    <row r="21" spans="2:8" ht="15.75">
      <c r="B21" s="37">
        <v>17</v>
      </c>
      <c r="C21" s="37" t="s">
        <v>221</v>
      </c>
      <c r="D21" s="39">
        <v>1</v>
      </c>
      <c r="E21" s="40">
        <v>5</v>
      </c>
      <c r="F21" s="135">
        <v>6</v>
      </c>
      <c r="G21" s="39">
        <v>5.4</v>
      </c>
      <c r="H21" s="127"/>
    </row>
    <row r="22" spans="2:8" ht="15.75">
      <c r="B22" s="37">
        <v>18</v>
      </c>
      <c r="C22" s="119" t="s">
        <v>223</v>
      </c>
      <c r="D22" s="39">
        <v>3</v>
      </c>
      <c r="E22" s="40">
        <v>3</v>
      </c>
      <c r="F22" s="135">
        <v>6</v>
      </c>
      <c r="G22" s="39">
        <v>5</v>
      </c>
      <c r="H22" s="127"/>
    </row>
    <row r="23" spans="2:8" ht="15.75">
      <c r="B23" s="37">
        <v>19</v>
      </c>
      <c r="C23" s="119" t="s">
        <v>217</v>
      </c>
      <c r="D23" s="39">
        <v>3</v>
      </c>
      <c r="E23" s="40">
        <v>3</v>
      </c>
      <c r="F23" s="135">
        <v>6</v>
      </c>
      <c r="G23" s="39">
        <v>2.84</v>
      </c>
      <c r="H23" s="127"/>
    </row>
    <row r="24" spans="2:8" ht="15.75">
      <c r="B24" s="37">
        <v>20</v>
      </c>
      <c r="C24" s="119" t="s">
        <v>220</v>
      </c>
      <c r="D24" s="39">
        <v>3</v>
      </c>
      <c r="E24" s="40">
        <v>1</v>
      </c>
      <c r="F24" s="134">
        <v>4</v>
      </c>
      <c r="G24" s="39">
        <v>7.27</v>
      </c>
      <c r="H24" s="127"/>
    </row>
    <row r="25" spans="2:8" ht="15.75">
      <c r="B25" s="37">
        <v>21</v>
      </c>
      <c r="C25" s="37" t="s">
        <v>211</v>
      </c>
      <c r="D25" s="39">
        <v>1</v>
      </c>
      <c r="E25" s="40">
        <v>3</v>
      </c>
      <c r="F25" s="134">
        <v>4</v>
      </c>
      <c r="G25" s="39">
        <v>5.17</v>
      </c>
      <c r="H25" s="127"/>
    </row>
    <row r="26" spans="2:8" ht="15.75">
      <c r="B26" s="37">
        <v>22</v>
      </c>
      <c r="C26" s="37" t="s">
        <v>213</v>
      </c>
      <c r="D26" s="39">
        <v>3</v>
      </c>
      <c r="E26" s="40">
        <v>1</v>
      </c>
      <c r="F26" s="134">
        <v>4</v>
      </c>
      <c r="G26" s="39">
        <v>3.6</v>
      </c>
      <c r="H26" s="127"/>
    </row>
    <row r="27" spans="2:8" ht="15.75">
      <c r="B27" s="37">
        <v>23</v>
      </c>
      <c r="C27" s="38"/>
      <c r="D27" s="39"/>
      <c r="E27" s="40"/>
      <c r="F27" s="39"/>
      <c r="G27" s="39"/>
      <c r="H27" s="41"/>
    </row>
    <row r="28" spans="2:8" ht="15.75">
      <c r="B28" s="49"/>
      <c r="C28" s="50"/>
      <c r="D28" s="51"/>
      <c r="E28" s="57"/>
      <c r="F28" s="51"/>
      <c r="G28" s="51"/>
      <c r="H28" s="58"/>
    </row>
    <row r="29" spans="2:8" ht="18.75">
      <c r="B29" s="33" t="s">
        <v>43</v>
      </c>
      <c r="C29" s="34"/>
      <c r="D29" s="30"/>
      <c r="E29" s="30"/>
      <c r="F29" s="30"/>
      <c r="G29" s="30"/>
      <c r="H29" s="42"/>
    </row>
    <row r="30" spans="2:8" ht="63">
      <c r="B30" s="29"/>
      <c r="C30" s="35" t="s">
        <v>39</v>
      </c>
      <c r="D30" s="36" t="s">
        <v>40</v>
      </c>
      <c r="E30" s="36" t="s">
        <v>41</v>
      </c>
      <c r="F30" s="36" t="s">
        <v>42</v>
      </c>
      <c r="G30" s="36" t="s">
        <v>107</v>
      </c>
      <c r="H30" s="36"/>
    </row>
    <row r="31" spans="2:8" ht="18.75">
      <c r="B31" s="105">
        <v>1</v>
      </c>
      <c r="C31" s="27" t="s">
        <v>224</v>
      </c>
      <c r="D31" s="39">
        <v>8</v>
      </c>
      <c r="E31" s="40">
        <v>8</v>
      </c>
      <c r="F31" s="39">
        <v>16</v>
      </c>
      <c r="G31" s="39">
        <v>14.23</v>
      </c>
      <c r="H31" s="48"/>
    </row>
    <row r="32" spans="2:8" ht="18.75">
      <c r="B32" s="105">
        <v>2</v>
      </c>
      <c r="C32" s="27" t="s">
        <v>230</v>
      </c>
      <c r="D32" s="40">
        <v>8</v>
      </c>
      <c r="E32" s="39">
        <v>8</v>
      </c>
      <c r="F32" s="39">
        <v>16</v>
      </c>
      <c r="G32" s="39">
        <v>11</v>
      </c>
      <c r="H32" s="48"/>
    </row>
    <row r="33" spans="2:8" ht="18.75">
      <c r="B33" s="105">
        <v>3</v>
      </c>
      <c r="C33" s="27" t="s">
        <v>227</v>
      </c>
      <c r="D33" s="40">
        <v>8</v>
      </c>
      <c r="E33" s="39">
        <v>8</v>
      </c>
      <c r="F33" s="39">
        <v>16</v>
      </c>
      <c r="G33" s="39">
        <v>10.36</v>
      </c>
      <c r="H33" s="48"/>
    </row>
    <row r="34" spans="2:8" ht="18.75">
      <c r="B34" s="105">
        <v>4</v>
      </c>
      <c r="C34" s="27" t="s">
        <v>232</v>
      </c>
      <c r="D34" s="39">
        <v>5</v>
      </c>
      <c r="E34" s="39">
        <v>5</v>
      </c>
      <c r="F34" s="39">
        <v>10</v>
      </c>
      <c r="G34" s="39">
        <v>8.03</v>
      </c>
      <c r="H34" s="48"/>
    </row>
    <row r="35" spans="2:8" ht="18.75">
      <c r="B35" s="37">
        <v>5</v>
      </c>
      <c r="C35" s="27" t="s">
        <v>279</v>
      </c>
      <c r="D35" s="40">
        <v>5</v>
      </c>
      <c r="E35" s="39">
        <v>5</v>
      </c>
      <c r="F35" s="39">
        <v>10</v>
      </c>
      <c r="G35" s="39">
        <v>6.64</v>
      </c>
      <c r="H35" s="48"/>
    </row>
    <row r="36" spans="2:8" ht="18.75">
      <c r="B36" s="37">
        <v>6</v>
      </c>
      <c r="C36" s="27" t="s">
        <v>231</v>
      </c>
      <c r="D36" s="40">
        <v>5</v>
      </c>
      <c r="E36" s="39">
        <v>5</v>
      </c>
      <c r="F36" s="39">
        <v>10</v>
      </c>
      <c r="G36" s="39">
        <v>6.33</v>
      </c>
      <c r="H36" s="48"/>
    </row>
    <row r="37" spans="2:8" ht="18.75">
      <c r="B37" s="37">
        <v>7</v>
      </c>
      <c r="C37" s="27" t="s">
        <v>229</v>
      </c>
      <c r="D37" s="40">
        <v>3</v>
      </c>
      <c r="E37" s="39">
        <v>3</v>
      </c>
      <c r="F37" s="39">
        <v>6</v>
      </c>
      <c r="G37" s="39">
        <v>4.27</v>
      </c>
      <c r="H37" s="48"/>
    </row>
    <row r="38" spans="2:8" ht="18.75">
      <c r="B38" s="37">
        <v>8</v>
      </c>
      <c r="C38" s="27" t="s">
        <v>225</v>
      </c>
      <c r="D38" s="39">
        <v>3</v>
      </c>
      <c r="E38" s="39">
        <v>3</v>
      </c>
      <c r="F38" s="39">
        <v>6</v>
      </c>
      <c r="G38" s="39">
        <v>3.9</v>
      </c>
      <c r="H38" s="48"/>
    </row>
    <row r="39" spans="2:8" ht="18.75">
      <c r="B39" s="37">
        <v>9</v>
      </c>
      <c r="C39" s="27" t="s">
        <v>228</v>
      </c>
      <c r="D39" s="40">
        <v>3</v>
      </c>
      <c r="E39" s="39">
        <v>1</v>
      </c>
      <c r="F39" s="39">
        <v>4</v>
      </c>
      <c r="G39" s="39">
        <v>3.03</v>
      </c>
      <c r="H39" s="48"/>
    </row>
    <row r="40" spans="2:8" ht="18.75">
      <c r="B40" s="37">
        <v>10</v>
      </c>
      <c r="C40" s="27" t="s">
        <v>226</v>
      </c>
      <c r="D40" s="40">
        <v>1</v>
      </c>
      <c r="E40" s="39">
        <v>3</v>
      </c>
      <c r="F40" s="39">
        <v>4</v>
      </c>
      <c r="G40" s="39">
        <v>2.3</v>
      </c>
      <c r="H40" s="48"/>
    </row>
    <row r="41" spans="2:8" ht="18.75">
      <c r="B41" s="37">
        <v>11</v>
      </c>
      <c r="C41" s="27" t="s">
        <v>234</v>
      </c>
      <c r="D41" s="40">
        <v>1</v>
      </c>
      <c r="E41" s="39">
        <v>1</v>
      </c>
      <c r="F41" s="39">
        <v>2</v>
      </c>
      <c r="G41" s="39">
        <v>3</v>
      </c>
      <c r="H41" s="48"/>
    </row>
    <row r="42" spans="2:8" ht="18.75">
      <c r="B42" s="37">
        <v>12</v>
      </c>
      <c r="C42" s="27" t="s">
        <v>233</v>
      </c>
      <c r="D42" s="39">
        <v>1</v>
      </c>
      <c r="E42" s="39">
        <v>1</v>
      </c>
      <c r="F42" s="39">
        <v>2</v>
      </c>
      <c r="G42" s="39">
        <v>2.24</v>
      </c>
      <c r="H42" s="48"/>
    </row>
    <row r="43" spans="2:8" ht="18.75">
      <c r="B43" s="49"/>
      <c r="C43" s="60"/>
      <c r="D43" s="51"/>
      <c r="E43" s="51"/>
      <c r="F43" s="51"/>
      <c r="G43" s="51"/>
      <c r="H43" s="52"/>
    </row>
    <row r="44" spans="2:8" ht="18.75">
      <c r="B44" s="33" t="s">
        <v>44</v>
      </c>
      <c r="C44" s="34"/>
      <c r="D44" s="43"/>
      <c r="E44" s="43"/>
      <c r="F44" s="43"/>
      <c r="G44" s="43"/>
      <c r="H44" s="42"/>
    </row>
    <row r="45" spans="2:8" ht="63">
      <c r="B45" s="44"/>
      <c r="C45" s="45" t="s">
        <v>39</v>
      </c>
      <c r="D45" s="46" t="s">
        <v>40</v>
      </c>
      <c r="E45" s="46" t="s">
        <v>41</v>
      </c>
      <c r="F45" s="46" t="s">
        <v>42</v>
      </c>
      <c r="G45" s="36" t="s">
        <v>107</v>
      </c>
      <c r="H45" s="36"/>
    </row>
    <row r="46" spans="2:8" ht="15.75">
      <c r="B46" s="105">
        <v>1</v>
      </c>
      <c r="C46" s="119" t="s">
        <v>110</v>
      </c>
      <c r="D46" s="40">
        <v>8</v>
      </c>
      <c r="E46" s="39">
        <v>8</v>
      </c>
      <c r="F46" s="39">
        <f aca="true" t="shared" si="0" ref="F46:F60">D46+E46</f>
        <v>16</v>
      </c>
      <c r="G46" s="39">
        <v>13.17</v>
      </c>
      <c r="H46" s="41">
        <v>1</v>
      </c>
    </row>
    <row r="47" spans="2:8" ht="15.75">
      <c r="B47" s="105">
        <v>2</v>
      </c>
      <c r="C47" s="119" t="s">
        <v>245</v>
      </c>
      <c r="D47" s="39">
        <v>8</v>
      </c>
      <c r="E47" s="39">
        <v>8</v>
      </c>
      <c r="F47" s="39">
        <f t="shared" si="0"/>
        <v>16</v>
      </c>
      <c r="G47" s="39">
        <v>11.34</v>
      </c>
      <c r="H47" s="41">
        <v>2</v>
      </c>
    </row>
    <row r="48" spans="2:8" ht="15.75">
      <c r="B48" s="105">
        <v>3</v>
      </c>
      <c r="C48" s="37" t="s">
        <v>238</v>
      </c>
      <c r="D48" s="39">
        <v>8</v>
      </c>
      <c r="E48" s="39">
        <v>8</v>
      </c>
      <c r="F48" s="39">
        <f t="shared" si="0"/>
        <v>16</v>
      </c>
      <c r="G48" s="39">
        <v>10.6</v>
      </c>
      <c r="H48" s="41">
        <v>3</v>
      </c>
    </row>
    <row r="49" spans="2:8" ht="15.75">
      <c r="B49" s="105">
        <v>4</v>
      </c>
      <c r="C49" s="119" t="s">
        <v>242</v>
      </c>
      <c r="D49" s="39">
        <v>8</v>
      </c>
      <c r="E49" s="39">
        <v>5</v>
      </c>
      <c r="F49" s="39">
        <f t="shared" si="0"/>
        <v>13</v>
      </c>
      <c r="G49" s="39">
        <v>7.33</v>
      </c>
      <c r="H49" s="41">
        <v>4</v>
      </c>
    </row>
    <row r="50" spans="2:8" ht="15.75">
      <c r="B50" s="105">
        <v>5</v>
      </c>
      <c r="C50" s="37" t="s">
        <v>240</v>
      </c>
      <c r="D50" s="39">
        <v>3</v>
      </c>
      <c r="E50" s="40">
        <v>8</v>
      </c>
      <c r="F50" s="39">
        <f t="shared" si="0"/>
        <v>11</v>
      </c>
      <c r="G50" s="39">
        <v>18</v>
      </c>
      <c r="H50" s="41">
        <v>5</v>
      </c>
    </row>
    <row r="51" spans="2:8" ht="15.75">
      <c r="B51" s="105">
        <v>6</v>
      </c>
      <c r="C51" s="119" t="s">
        <v>246</v>
      </c>
      <c r="D51" s="39">
        <v>5</v>
      </c>
      <c r="E51" s="39">
        <v>5</v>
      </c>
      <c r="F51" s="39">
        <f t="shared" si="0"/>
        <v>10</v>
      </c>
      <c r="G51" s="39">
        <v>6.73</v>
      </c>
      <c r="H51" s="41">
        <v>6</v>
      </c>
    </row>
    <row r="52" spans="2:8" ht="15.75">
      <c r="B52" s="105">
        <v>7</v>
      </c>
      <c r="C52" s="119" t="s">
        <v>239</v>
      </c>
      <c r="D52" s="39">
        <v>5</v>
      </c>
      <c r="E52" s="40">
        <v>5</v>
      </c>
      <c r="F52" s="39">
        <f t="shared" si="0"/>
        <v>10</v>
      </c>
      <c r="G52" s="39">
        <v>6.73</v>
      </c>
      <c r="H52" s="41">
        <v>6</v>
      </c>
    </row>
    <row r="53" spans="2:8" ht="15.75">
      <c r="B53" s="105">
        <v>8</v>
      </c>
      <c r="C53" s="119" t="s">
        <v>243</v>
      </c>
      <c r="D53" s="39">
        <v>5</v>
      </c>
      <c r="E53" s="40">
        <v>5</v>
      </c>
      <c r="F53" s="39">
        <f t="shared" si="0"/>
        <v>10</v>
      </c>
      <c r="G53" s="39">
        <v>3.26</v>
      </c>
      <c r="H53" s="41">
        <v>8</v>
      </c>
    </row>
    <row r="54" spans="2:8" ht="15.75">
      <c r="B54" s="61">
        <v>9</v>
      </c>
      <c r="C54" s="119" t="s">
        <v>235</v>
      </c>
      <c r="D54" s="39">
        <v>5</v>
      </c>
      <c r="E54" s="39">
        <v>3</v>
      </c>
      <c r="F54" s="39">
        <f t="shared" si="0"/>
        <v>8</v>
      </c>
      <c r="G54" s="39">
        <v>7.8</v>
      </c>
      <c r="H54" s="41">
        <v>9</v>
      </c>
    </row>
    <row r="55" spans="2:8" ht="15.75">
      <c r="B55" s="37">
        <v>10</v>
      </c>
      <c r="C55" s="119" t="s">
        <v>236</v>
      </c>
      <c r="D55" s="39">
        <v>3</v>
      </c>
      <c r="E55" s="39">
        <v>3</v>
      </c>
      <c r="F55" s="39">
        <f t="shared" si="0"/>
        <v>6</v>
      </c>
      <c r="G55" s="39">
        <v>6.27</v>
      </c>
      <c r="H55" s="41">
        <v>10</v>
      </c>
    </row>
    <row r="56" spans="2:8" ht="15.75">
      <c r="B56" s="37">
        <v>11</v>
      </c>
      <c r="C56" s="109" t="s">
        <v>241</v>
      </c>
      <c r="D56" s="39">
        <v>1</v>
      </c>
      <c r="E56" s="39">
        <v>3</v>
      </c>
      <c r="F56" s="39">
        <f t="shared" si="0"/>
        <v>4</v>
      </c>
      <c r="G56" s="39">
        <v>5.27</v>
      </c>
      <c r="H56" s="41">
        <v>11</v>
      </c>
    </row>
    <row r="57" spans="2:8" ht="15.75">
      <c r="B57" s="37">
        <v>12</v>
      </c>
      <c r="C57" s="119" t="s">
        <v>247</v>
      </c>
      <c r="D57" s="39">
        <v>3</v>
      </c>
      <c r="E57" s="39">
        <v>1</v>
      </c>
      <c r="F57" s="39">
        <f t="shared" si="0"/>
        <v>4</v>
      </c>
      <c r="G57" s="39">
        <v>5.17</v>
      </c>
      <c r="H57" s="41">
        <v>12</v>
      </c>
    </row>
    <row r="58" spans="2:8" ht="15.75">
      <c r="B58" s="37">
        <v>13</v>
      </c>
      <c r="C58" s="119" t="s">
        <v>237</v>
      </c>
      <c r="D58" s="39">
        <v>1</v>
      </c>
      <c r="E58" s="40">
        <v>3</v>
      </c>
      <c r="F58" s="39">
        <f t="shared" si="0"/>
        <v>4</v>
      </c>
      <c r="G58" s="39">
        <v>3.06</v>
      </c>
      <c r="H58" s="41">
        <v>13</v>
      </c>
    </row>
    <row r="59" spans="2:8" ht="15.75">
      <c r="B59" s="37">
        <v>14</v>
      </c>
      <c r="C59" s="119" t="s">
        <v>244</v>
      </c>
      <c r="D59" s="39">
        <v>3</v>
      </c>
      <c r="E59" s="39">
        <v>1</v>
      </c>
      <c r="F59" s="39">
        <f t="shared" si="0"/>
        <v>4</v>
      </c>
      <c r="G59" s="39">
        <v>0.9</v>
      </c>
      <c r="H59" s="41">
        <v>14</v>
      </c>
    </row>
    <row r="60" spans="2:8" ht="15.75">
      <c r="B60" s="37">
        <v>15</v>
      </c>
      <c r="C60" s="37" t="s">
        <v>248</v>
      </c>
      <c r="D60" s="39">
        <v>1</v>
      </c>
      <c r="E60" s="40">
        <v>1</v>
      </c>
      <c r="F60" s="39">
        <f t="shared" si="0"/>
        <v>2</v>
      </c>
      <c r="G60" s="39">
        <v>4.56</v>
      </c>
      <c r="H60" s="41">
        <v>15</v>
      </c>
    </row>
    <row r="61" spans="2:8" ht="15.75">
      <c r="B61" s="49"/>
      <c r="C61" s="49"/>
      <c r="D61" s="51"/>
      <c r="E61" s="57"/>
      <c r="F61" s="51"/>
      <c r="G61" s="51"/>
      <c r="H61" s="58"/>
    </row>
    <row r="62" spans="2:8" ht="18.75">
      <c r="B62" s="33" t="s">
        <v>45</v>
      </c>
      <c r="C62" s="34"/>
      <c r="D62" s="43"/>
      <c r="E62" s="43"/>
      <c r="F62" s="43"/>
      <c r="G62" s="43"/>
      <c r="H62" s="42"/>
    </row>
    <row r="63" spans="2:8" ht="63">
      <c r="B63" s="29"/>
      <c r="C63" s="35" t="s">
        <v>39</v>
      </c>
      <c r="D63" s="36" t="s">
        <v>40</v>
      </c>
      <c r="E63" s="36" t="s">
        <v>41</v>
      </c>
      <c r="F63" s="36" t="s">
        <v>42</v>
      </c>
      <c r="G63" s="36"/>
      <c r="H63" s="36" t="s">
        <v>107</v>
      </c>
    </row>
    <row r="64" spans="2:8" ht="18.75">
      <c r="B64" s="105">
        <v>1</v>
      </c>
      <c r="C64" s="119" t="s">
        <v>249</v>
      </c>
      <c r="D64" s="39">
        <v>8</v>
      </c>
      <c r="E64" s="39"/>
      <c r="F64" s="39">
        <f>D64+E64</f>
        <v>8</v>
      </c>
      <c r="G64" s="39"/>
      <c r="H64" s="48"/>
    </row>
    <row r="65" spans="2:8" ht="18.75">
      <c r="B65" s="105">
        <v>2</v>
      </c>
      <c r="C65" s="119" t="s">
        <v>250</v>
      </c>
      <c r="D65" s="40">
        <v>5</v>
      </c>
      <c r="E65" s="39"/>
      <c r="F65" s="39">
        <f aca="true" t="shared" si="1" ref="F65:F71">D65+E65</f>
        <v>5</v>
      </c>
      <c r="G65" s="39"/>
      <c r="H65" s="48"/>
    </row>
    <row r="66" spans="2:8" ht="18.75">
      <c r="B66" s="105">
        <v>3</v>
      </c>
      <c r="C66" s="119" t="s">
        <v>251</v>
      </c>
      <c r="D66" s="39">
        <v>3</v>
      </c>
      <c r="E66" s="39"/>
      <c r="F66" s="39">
        <f t="shared" si="1"/>
        <v>3</v>
      </c>
      <c r="G66" s="39"/>
      <c r="H66" s="48"/>
    </row>
    <row r="67" spans="2:8" ht="18.75">
      <c r="B67" s="105">
        <v>4</v>
      </c>
      <c r="C67" s="119" t="s">
        <v>252</v>
      </c>
      <c r="D67" s="39">
        <v>8</v>
      </c>
      <c r="E67" s="39"/>
      <c r="F67" s="39">
        <f t="shared" si="1"/>
        <v>8</v>
      </c>
      <c r="G67" s="39"/>
      <c r="H67" s="48"/>
    </row>
    <row r="68" spans="2:8" ht="18.75">
      <c r="B68" s="37">
        <v>5</v>
      </c>
      <c r="C68" s="119" t="s">
        <v>253</v>
      </c>
      <c r="D68" s="39">
        <v>5</v>
      </c>
      <c r="E68" s="39"/>
      <c r="F68" s="39">
        <f t="shared" si="1"/>
        <v>5</v>
      </c>
      <c r="G68" s="39"/>
      <c r="H68" s="48"/>
    </row>
    <row r="69" spans="2:8" ht="18.75">
      <c r="B69" s="37">
        <v>6</v>
      </c>
      <c r="C69" s="119" t="s">
        <v>254</v>
      </c>
      <c r="D69" s="39">
        <v>3</v>
      </c>
      <c r="E69" s="40"/>
      <c r="F69" s="39">
        <f t="shared" si="1"/>
        <v>3</v>
      </c>
      <c r="G69" s="39"/>
      <c r="H69" s="48"/>
    </row>
    <row r="70" spans="2:8" ht="18.75">
      <c r="B70" s="37">
        <v>7</v>
      </c>
      <c r="C70" s="23" t="s">
        <v>255</v>
      </c>
      <c r="D70" s="39">
        <v>1</v>
      </c>
      <c r="E70" s="39"/>
      <c r="F70" s="39">
        <f t="shared" si="1"/>
        <v>1</v>
      </c>
      <c r="G70" s="39"/>
      <c r="H70" s="48"/>
    </row>
    <row r="71" spans="2:8" ht="18.75">
      <c r="B71" s="37">
        <v>8</v>
      </c>
      <c r="C71" s="38"/>
      <c r="D71" s="39"/>
      <c r="E71" s="39"/>
      <c r="F71" s="39">
        <f t="shared" si="1"/>
        <v>0</v>
      </c>
      <c r="G71" s="39"/>
      <c r="H71" s="48"/>
    </row>
    <row r="72" spans="2:8" ht="18.75">
      <c r="B72" s="49"/>
      <c r="C72" s="50"/>
      <c r="D72" s="51"/>
      <c r="E72" s="51"/>
      <c r="F72" s="51"/>
      <c r="G72" s="51"/>
      <c r="H72" s="52"/>
    </row>
    <row r="73" spans="2:8" ht="18.75">
      <c r="B73" s="33" t="s">
        <v>46</v>
      </c>
      <c r="C73" s="34"/>
      <c r="D73" s="43"/>
      <c r="E73" s="43"/>
      <c r="F73" s="43"/>
      <c r="G73" s="43"/>
      <c r="H73" s="42"/>
    </row>
    <row r="74" spans="2:8" ht="63">
      <c r="B74" s="44"/>
      <c r="C74" s="45" t="s">
        <v>39</v>
      </c>
      <c r="D74" s="46" t="s">
        <v>40</v>
      </c>
      <c r="E74" s="46" t="s">
        <v>41</v>
      </c>
      <c r="F74" s="46" t="s">
        <v>42</v>
      </c>
      <c r="G74" s="128"/>
      <c r="H74" s="36" t="s">
        <v>107</v>
      </c>
    </row>
    <row r="75" spans="2:8" ht="15.75">
      <c r="B75" s="105">
        <v>1</v>
      </c>
      <c r="C75" s="119" t="s">
        <v>256</v>
      </c>
      <c r="D75" s="40">
        <v>8</v>
      </c>
      <c r="E75" s="39"/>
      <c r="F75" s="39">
        <f>D75+E75</f>
        <v>8</v>
      </c>
      <c r="G75" s="39"/>
      <c r="H75" s="41"/>
    </row>
    <row r="76" spans="2:8" ht="15.75">
      <c r="B76" s="105">
        <v>2</v>
      </c>
      <c r="C76" s="119" t="s">
        <v>257</v>
      </c>
      <c r="D76" s="39">
        <v>5</v>
      </c>
      <c r="E76" s="39"/>
      <c r="F76" s="39">
        <f aca="true" t="shared" si="2" ref="F76:F90">D76+E76</f>
        <v>5</v>
      </c>
      <c r="G76" s="39"/>
      <c r="H76" s="41"/>
    </row>
    <row r="77" spans="2:8" ht="15.75">
      <c r="B77" s="105">
        <v>3</v>
      </c>
      <c r="C77" s="119" t="s">
        <v>258</v>
      </c>
      <c r="D77" s="39">
        <v>3</v>
      </c>
      <c r="E77" s="39"/>
      <c r="F77" s="39">
        <f t="shared" si="2"/>
        <v>3</v>
      </c>
      <c r="G77" s="39"/>
      <c r="H77" s="41"/>
    </row>
    <row r="78" spans="2:8" ht="15.75">
      <c r="B78" s="105">
        <v>4</v>
      </c>
      <c r="C78" s="119" t="s">
        <v>259</v>
      </c>
      <c r="D78" s="39">
        <v>1</v>
      </c>
      <c r="E78" s="40"/>
      <c r="F78" s="39">
        <f t="shared" si="2"/>
        <v>1</v>
      </c>
      <c r="G78" s="39"/>
      <c r="H78" s="41"/>
    </row>
    <row r="79" spans="2:8" ht="15.75">
      <c r="B79" s="105">
        <v>5</v>
      </c>
      <c r="C79" s="37" t="s">
        <v>260</v>
      </c>
      <c r="D79" s="39">
        <v>8</v>
      </c>
      <c r="E79" s="39"/>
      <c r="F79" s="39">
        <f t="shared" si="2"/>
        <v>8</v>
      </c>
      <c r="G79" s="39"/>
      <c r="H79" s="41"/>
    </row>
    <row r="80" spans="2:8" ht="15.75">
      <c r="B80" s="105">
        <v>6</v>
      </c>
      <c r="C80" s="119" t="s">
        <v>261</v>
      </c>
      <c r="D80" s="39">
        <v>5</v>
      </c>
      <c r="E80" s="40"/>
      <c r="F80" s="39">
        <f t="shared" si="2"/>
        <v>5</v>
      </c>
      <c r="G80" s="39"/>
      <c r="H80" s="41"/>
    </row>
    <row r="81" spans="2:8" ht="15.75">
      <c r="B81" s="105">
        <v>7</v>
      </c>
      <c r="C81" s="37" t="s">
        <v>262</v>
      </c>
      <c r="D81" s="39">
        <v>3</v>
      </c>
      <c r="E81" s="40"/>
      <c r="F81" s="39">
        <f t="shared" si="2"/>
        <v>3</v>
      </c>
      <c r="G81" s="39"/>
      <c r="H81" s="41"/>
    </row>
    <row r="82" spans="2:8" ht="15.75">
      <c r="B82" s="105">
        <v>8</v>
      </c>
      <c r="C82" s="109" t="s">
        <v>263</v>
      </c>
      <c r="D82" s="39">
        <v>1</v>
      </c>
      <c r="E82" s="39"/>
      <c r="F82" s="39">
        <f t="shared" si="2"/>
        <v>1</v>
      </c>
      <c r="G82" s="39"/>
      <c r="H82" s="41"/>
    </row>
    <row r="83" spans="2:8" ht="15.75">
      <c r="B83" s="37">
        <v>9</v>
      </c>
      <c r="C83" s="119" t="s">
        <v>264</v>
      </c>
      <c r="D83" s="39">
        <v>8</v>
      </c>
      <c r="E83" s="39"/>
      <c r="F83" s="39">
        <f t="shared" si="2"/>
        <v>8</v>
      </c>
      <c r="G83" s="39"/>
      <c r="H83" s="41"/>
    </row>
    <row r="84" spans="2:8" ht="15.75">
      <c r="B84" s="37">
        <v>10</v>
      </c>
      <c r="C84" s="119" t="s">
        <v>109</v>
      </c>
      <c r="D84" s="39">
        <v>5</v>
      </c>
      <c r="E84" s="40"/>
      <c r="F84" s="39">
        <f t="shared" si="2"/>
        <v>5</v>
      </c>
      <c r="G84" s="39"/>
      <c r="H84" s="41"/>
    </row>
    <row r="85" spans="2:8" ht="15.75">
      <c r="B85" s="37">
        <v>11</v>
      </c>
      <c r="C85" s="119" t="s">
        <v>265</v>
      </c>
      <c r="D85" s="39">
        <v>3</v>
      </c>
      <c r="E85" s="39"/>
      <c r="F85" s="39">
        <f t="shared" si="2"/>
        <v>3</v>
      </c>
      <c r="G85" s="39"/>
      <c r="H85" s="41"/>
    </row>
    <row r="86" spans="2:8" ht="15.75">
      <c r="B86" s="37">
        <v>12</v>
      </c>
      <c r="C86" s="37" t="s">
        <v>266</v>
      </c>
      <c r="D86" s="39">
        <v>1</v>
      </c>
      <c r="E86" s="39"/>
      <c r="F86" s="39">
        <f t="shared" si="2"/>
        <v>1</v>
      </c>
      <c r="G86" s="39"/>
      <c r="H86" s="41"/>
    </row>
    <row r="87" spans="2:8" ht="15.75">
      <c r="B87" s="37">
        <v>13</v>
      </c>
      <c r="C87" s="38"/>
      <c r="D87" s="39"/>
      <c r="E87" s="39"/>
      <c r="F87" s="39">
        <f t="shared" si="2"/>
        <v>0</v>
      </c>
      <c r="G87" s="39"/>
      <c r="H87" s="41"/>
    </row>
    <row r="88" spans="2:8" ht="15.75">
      <c r="B88" s="37">
        <v>14</v>
      </c>
      <c r="C88" s="38"/>
      <c r="D88" s="39"/>
      <c r="E88" s="39"/>
      <c r="F88" s="39">
        <f t="shared" si="2"/>
        <v>0</v>
      </c>
      <c r="G88" s="39"/>
      <c r="H88" s="41"/>
    </row>
    <row r="89" spans="2:8" ht="15.75">
      <c r="B89" s="37">
        <v>15</v>
      </c>
      <c r="C89" s="38"/>
      <c r="D89" s="39"/>
      <c r="E89" s="39"/>
      <c r="F89" s="39">
        <f t="shared" si="2"/>
        <v>0</v>
      </c>
      <c r="G89" s="39"/>
      <c r="H89" s="41"/>
    </row>
    <row r="90" spans="2:8" ht="15.75">
      <c r="B90" s="37">
        <v>16</v>
      </c>
      <c r="C90" s="37"/>
      <c r="D90" s="39"/>
      <c r="E90" s="40"/>
      <c r="F90" s="39">
        <f t="shared" si="2"/>
        <v>0</v>
      </c>
      <c r="G90" s="39"/>
      <c r="H90" s="41"/>
    </row>
    <row r="91" spans="2:8" ht="18.75">
      <c r="B91" s="49"/>
      <c r="C91" s="59"/>
      <c r="D91" s="51"/>
      <c r="E91" s="57"/>
      <c r="F91" s="51"/>
      <c r="G91" s="51"/>
      <c r="H91" s="52"/>
    </row>
    <row r="92" spans="2:8" ht="18.75">
      <c r="B92" s="62"/>
      <c r="C92" s="59"/>
      <c r="D92" s="51"/>
      <c r="E92" s="51"/>
      <c r="F92" s="51"/>
      <c r="G92" s="51"/>
      <c r="H92" s="52"/>
    </row>
    <row r="93" spans="2:8" ht="18.75">
      <c r="B93" s="54" t="s">
        <v>47</v>
      </c>
      <c r="C93" s="42"/>
      <c r="D93" s="43"/>
      <c r="E93" s="43"/>
      <c r="F93" s="43"/>
      <c r="G93" s="43"/>
      <c r="H93" s="42"/>
    </row>
    <row r="94" spans="2:8" ht="63">
      <c r="B94" s="29"/>
      <c r="C94" s="35" t="s">
        <v>39</v>
      </c>
      <c r="D94" s="36" t="s">
        <v>40</v>
      </c>
      <c r="E94" s="36" t="s">
        <v>41</v>
      </c>
      <c r="F94" s="36" t="s">
        <v>42</v>
      </c>
      <c r="G94" s="36"/>
      <c r="H94" s="36" t="s">
        <v>107</v>
      </c>
    </row>
    <row r="95" spans="2:8" ht="18.75">
      <c r="B95" s="105">
        <v>1</v>
      </c>
      <c r="C95" s="23" t="s">
        <v>267</v>
      </c>
      <c r="D95" s="39">
        <v>8</v>
      </c>
      <c r="E95" s="40"/>
      <c r="F95" s="39">
        <f>D95+E95</f>
        <v>8</v>
      </c>
      <c r="G95" s="39"/>
      <c r="H95" s="48"/>
    </row>
    <row r="96" spans="2:8" ht="18.75">
      <c r="B96" s="105">
        <v>2</v>
      </c>
      <c r="C96" s="23" t="s">
        <v>268</v>
      </c>
      <c r="D96" s="39">
        <v>5</v>
      </c>
      <c r="E96" s="39"/>
      <c r="F96" s="39">
        <f aca="true" t="shared" si="3" ref="F96:F102">D96+E96</f>
        <v>5</v>
      </c>
      <c r="G96" s="39"/>
      <c r="H96" s="48"/>
    </row>
    <row r="97" spans="2:8" ht="18.75">
      <c r="B97" s="105">
        <v>3</v>
      </c>
      <c r="C97" s="23" t="s">
        <v>269</v>
      </c>
      <c r="D97" s="40">
        <v>3</v>
      </c>
      <c r="E97" s="39"/>
      <c r="F97" s="39">
        <f t="shared" si="3"/>
        <v>3</v>
      </c>
      <c r="G97" s="39"/>
      <c r="H97" s="48"/>
    </row>
    <row r="98" spans="2:8" ht="18.75">
      <c r="B98" s="105">
        <v>4</v>
      </c>
      <c r="C98" s="23" t="s">
        <v>270</v>
      </c>
      <c r="D98" s="39">
        <v>8</v>
      </c>
      <c r="E98" s="39"/>
      <c r="F98" s="39">
        <f t="shared" si="3"/>
        <v>8</v>
      </c>
      <c r="G98" s="39"/>
      <c r="H98" s="48"/>
    </row>
    <row r="99" spans="2:8" ht="18.75">
      <c r="B99" s="37">
        <v>5</v>
      </c>
      <c r="C99" s="27" t="s">
        <v>271</v>
      </c>
      <c r="D99" s="39">
        <v>5</v>
      </c>
      <c r="E99" s="39"/>
      <c r="F99" s="39">
        <f t="shared" si="3"/>
        <v>5</v>
      </c>
      <c r="G99" s="39"/>
      <c r="H99" s="48"/>
    </row>
    <row r="100" spans="2:8" ht="18.75">
      <c r="B100" s="37">
        <v>6</v>
      </c>
      <c r="C100" s="27" t="s">
        <v>272</v>
      </c>
      <c r="D100" s="39">
        <v>3</v>
      </c>
      <c r="E100" s="39"/>
      <c r="F100" s="39">
        <f t="shared" si="3"/>
        <v>3</v>
      </c>
      <c r="G100" s="39"/>
      <c r="H100" s="48"/>
    </row>
    <row r="101" spans="2:8" ht="18.75">
      <c r="B101" s="37">
        <v>7</v>
      </c>
      <c r="C101" s="23"/>
      <c r="D101" s="39"/>
      <c r="E101" s="39"/>
      <c r="F101" s="39">
        <f t="shared" si="3"/>
        <v>0</v>
      </c>
      <c r="G101" s="39"/>
      <c r="H101" s="48"/>
    </row>
    <row r="102" spans="2:8" ht="18.75">
      <c r="B102" s="37">
        <v>8</v>
      </c>
      <c r="C102" s="23"/>
      <c r="D102" s="39"/>
      <c r="E102" s="39"/>
      <c r="F102" s="39">
        <f t="shared" si="3"/>
        <v>0</v>
      </c>
      <c r="G102" s="39"/>
      <c r="H102" s="48"/>
    </row>
    <row r="103" spans="2:8" ht="15.75">
      <c r="B103" s="55"/>
      <c r="C103" s="55"/>
      <c r="D103" s="56"/>
      <c r="E103" s="56"/>
      <c r="F103" s="56"/>
      <c r="G103" s="56"/>
      <c r="H103" s="55"/>
    </row>
  </sheetData>
  <sheetProtection/>
  <printOptions/>
  <pageMargins left="0.75" right="0.75" top="1" bottom="1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Surfing 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Wallace</dc:creator>
  <cp:keywords/>
  <dc:description/>
  <cp:lastModifiedBy>Toshiba</cp:lastModifiedBy>
  <cp:lastPrinted>2016-09-10T06:22:10Z</cp:lastPrinted>
  <dcterms:created xsi:type="dcterms:W3CDTF">2015-08-07T04:27:09Z</dcterms:created>
  <dcterms:modified xsi:type="dcterms:W3CDTF">2016-09-10T08:48:48Z</dcterms:modified>
  <cp:category/>
  <cp:version/>
  <cp:contentType/>
  <cp:contentStatus/>
</cp:coreProperties>
</file>