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0" windowWidth="25360" windowHeight="15280" tabRatio="642" activeTab="0"/>
  </bookViews>
  <sheets>
    <sheet name="SCHEDULE" sheetId="1" r:id="rId1"/>
    <sheet name="Open Men" sheetId="2" r:id="rId2"/>
    <sheet name="U16 Boys" sheetId="3" r:id="rId3"/>
    <sheet name="U14 Boys" sheetId="4" r:id="rId4"/>
    <sheet name="U12 Boys" sheetId="5" r:id="rId5"/>
    <sheet name="U16 Girls" sheetId="6" r:id="rId6"/>
    <sheet name="U14 Girls" sheetId="7" r:id="rId7"/>
    <sheet name="RESULTS" sheetId="8" r:id="rId8"/>
  </sheets>
  <definedNames/>
  <calcPr fullCalcOnLoad="1"/>
</workbook>
</file>

<file path=xl/sharedStrings.xml><?xml version="1.0" encoding="utf-8"?>
<sst xmlns="http://schemas.openxmlformats.org/spreadsheetml/2006/main" count="601" uniqueCount="160">
  <si>
    <t>MEN</t>
  </si>
  <si>
    <t>ROUND 1</t>
  </si>
  <si>
    <t>HEAT 1</t>
  </si>
  <si>
    <t xml:space="preserve">HEAT 2 </t>
  </si>
  <si>
    <t xml:space="preserve">HEAT 3 </t>
  </si>
  <si>
    <t>HEAT 4</t>
  </si>
  <si>
    <t xml:space="preserve">OPEN </t>
  </si>
  <si>
    <t>HEAT 5</t>
  </si>
  <si>
    <t>HEAT 6</t>
  </si>
  <si>
    <t xml:space="preserve">First Heat of day check in at 7:15am for a 7:30am start </t>
  </si>
  <si>
    <t xml:space="preserve">All heats are 20 minutes </t>
  </si>
  <si>
    <t>Heat:</t>
  </si>
  <si>
    <t>7:30am</t>
  </si>
  <si>
    <t>HEAT 2</t>
  </si>
  <si>
    <t>Q-FINAL</t>
  </si>
  <si>
    <t>FINAL</t>
  </si>
  <si>
    <t>Rd1 Ht1</t>
  </si>
  <si>
    <t>Red</t>
  </si>
  <si>
    <t>White</t>
  </si>
  <si>
    <t>Yellow</t>
  </si>
  <si>
    <t>Blue</t>
  </si>
  <si>
    <t>Rd1 Ht2</t>
  </si>
  <si>
    <t>Final</t>
  </si>
  <si>
    <t>Rd1 Ht3</t>
  </si>
  <si>
    <t>Rd2 Ht2</t>
  </si>
  <si>
    <t>Rd1 Ht4</t>
  </si>
  <si>
    <t>Q-FINALS</t>
  </si>
  <si>
    <t>SEMI-FINAL</t>
  </si>
  <si>
    <t xml:space="preserve">Rd2 </t>
  </si>
  <si>
    <t>1/4 Final 1</t>
  </si>
  <si>
    <t>Rd3</t>
  </si>
  <si>
    <t>Semi Final 1</t>
  </si>
  <si>
    <t>1/4 Final 2</t>
  </si>
  <si>
    <t>Rd4</t>
  </si>
  <si>
    <t>Semi Final 2</t>
  </si>
  <si>
    <t>Rd1 Ht5</t>
  </si>
  <si>
    <t>1/4 Final 3</t>
  </si>
  <si>
    <t>Rd1 Ht6</t>
  </si>
  <si>
    <t>SEMI</t>
  </si>
  <si>
    <t>Open Men</t>
  </si>
  <si>
    <t>Under 14 Boys</t>
  </si>
  <si>
    <t>Under 14 Girls</t>
  </si>
  <si>
    <t>Under 12 Boys</t>
  </si>
  <si>
    <t>BOYS</t>
  </si>
  <si>
    <t>UNDER 16</t>
  </si>
  <si>
    <t>HEAT 3</t>
  </si>
  <si>
    <t>GIRLS</t>
  </si>
  <si>
    <t>UNDER 14</t>
  </si>
  <si>
    <t xml:space="preserve">UNDER 12 </t>
  </si>
  <si>
    <t>Check the Surfarama facebook page at 6 am to confirm running schedule.</t>
  </si>
  <si>
    <t xml:space="preserve">NOTE: Schedule is always subject to change due to conditions. </t>
  </si>
  <si>
    <t>U12 BOYS</t>
  </si>
  <si>
    <t>U14 GIRLS</t>
  </si>
  <si>
    <t>U14 BOYS</t>
  </si>
  <si>
    <t>U16 GIRLS</t>
  </si>
  <si>
    <t>U16 BOYS</t>
  </si>
  <si>
    <t>OPEN MEN</t>
  </si>
  <si>
    <t>Mike Clayton-Brown</t>
  </si>
  <si>
    <t>Ethan Hartge</t>
  </si>
  <si>
    <t>Van Whiteman</t>
  </si>
  <si>
    <t>Elle Clayton-Brown</t>
  </si>
  <si>
    <t>Xavier Bryce</t>
  </si>
  <si>
    <t xml:space="preserve">Surfarama Presented by Zink Surf </t>
  </si>
  <si>
    <t>U16 Boys</t>
  </si>
  <si>
    <t>Connor Lee</t>
  </si>
  <si>
    <t>Ryan Donohoe</t>
  </si>
  <si>
    <t>Joel Vaughan</t>
  </si>
  <si>
    <t>Joel Barry</t>
  </si>
  <si>
    <t>SEMI FINAL</t>
  </si>
  <si>
    <t>Rd2 Ht1</t>
  </si>
  <si>
    <t>Charli Hurst</t>
  </si>
  <si>
    <t>Hugh Vaughan</t>
  </si>
  <si>
    <t>Dominic Thomas</t>
  </si>
  <si>
    <t>Milli Allport</t>
  </si>
  <si>
    <t>Jasmine Sampson</t>
  </si>
  <si>
    <t>Emily Fealy</t>
  </si>
  <si>
    <t>Charli Allport</t>
  </si>
  <si>
    <t>16 and under Girls</t>
  </si>
  <si>
    <t>ROUND ONE</t>
  </si>
  <si>
    <t>Nelson Corner</t>
  </si>
  <si>
    <t>Johnnie Keith</t>
  </si>
  <si>
    <t>Kurtis Vaughan</t>
  </si>
  <si>
    <t>Saturday 14th October 2017</t>
  </si>
  <si>
    <t>Surfarama pres. by Kaos</t>
  </si>
  <si>
    <t>Port Stephens, NSW</t>
  </si>
  <si>
    <t>Surfarama Presented by Kaos</t>
  </si>
  <si>
    <t>SURFARAMA pres. Kaos Port Stephens: RESULTS</t>
  </si>
  <si>
    <t>Rd2</t>
  </si>
  <si>
    <t>Luke Bramble</t>
  </si>
  <si>
    <t>Shane Cadden</t>
  </si>
  <si>
    <t>Troy Skillin</t>
  </si>
  <si>
    <t>Joshua Stretton</t>
  </si>
  <si>
    <t>Ross Cadden</t>
  </si>
  <si>
    <t>Jamie Skillin</t>
  </si>
  <si>
    <t>Zachary Vaughan</t>
  </si>
  <si>
    <t>Dane Atcheson</t>
  </si>
  <si>
    <t>Boston Phillips</t>
  </si>
  <si>
    <t>Jake Constantinidis</t>
  </si>
  <si>
    <t>Harry Phillips</t>
  </si>
  <si>
    <t>Darcy Plitz</t>
  </si>
  <si>
    <t>Max Moser-finch</t>
  </si>
  <si>
    <t>Ben Walsh</t>
  </si>
  <si>
    <t>Axel Rose-Curotta</t>
  </si>
  <si>
    <t>Luke McCartney</t>
  </si>
  <si>
    <t>Dylan Platford</t>
  </si>
  <si>
    <t>Arch Whiteman</t>
  </si>
  <si>
    <t>Hugh Nicholson</t>
  </si>
  <si>
    <t>Marc Castaldi</t>
  </si>
  <si>
    <t>Mike Clayton-brown</t>
  </si>
  <si>
    <t>Tommy Golsby-Smith</t>
  </si>
  <si>
    <t>Gus Nicholson</t>
  </si>
  <si>
    <t>Eric Ellery</t>
  </si>
  <si>
    <t>Tye Koolis</t>
  </si>
  <si>
    <t>Tiaan Cronje</t>
  </si>
  <si>
    <t>Charlie Chegwidden</t>
  </si>
  <si>
    <t>Jordan Turanksy</t>
  </si>
  <si>
    <t>Max Chisek</t>
  </si>
  <si>
    <t>Rusty Mortlock</t>
  </si>
  <si>
    <t>Saxon Reber</t>
  </si>
  <si>
    <t>Oscar Salt</t>
  </si>
  <si>
    <t>Isaac Sullivan</t>
  </si>
  <si>
    <t xml:space="preserve">Oliver Watson </t>
  </si>
  <si>
    <t>Jordan Liackman</t>
  </si>
  <si>
    <t>Cooper Puttergill</t>
  </si>
  <si>
    <t>Ethan Pearce</t>
  </si>
  <si>
    <t>Taj Turner</t>
  </si>
  <si>
    <t>Gus Chaffe</t>
  </si>
  <si>
    <t>Harper Doyle</t>
  </si>
  <si>
    <t>Logan Steinwede</t>
  </si>
  <si>
    <t>Kayle Enfield</t>
  </si>
  <si>
    <t>Sunny Jack Whitby-Otto</t>
  </si>
  <si>
    <t>Sebastien Brown</t>
  </si>
  <si>
    <t>Isaac Foran</t>
  </si>
  <si>
    <t xml:space="preserve">Joshua Levy </t>
  </si>
  <si>
    <t>Zac Martens</t>
  </si>
  <si>
    <t>Lachlan Smith</t>
  </si>
  <si>
    <t>Cal Paix</t>
  </si>
  <si>
    <t>Jett Secomb</t>
  </si>
  <si>
    <t>Jimmi Hill</t>
  </si>
  <si>
    <t>Zac Tinson</t>
  </si>
  <si>
    <t>Jack Ragen</t>
  </si>
  <si>
    <t>Tye Wicks</t>
  </si>
  <si>
    <t>Henry Poole</t>
  </si>
  <si>
    <t>Dembe Ryan</t>
  </si>
  <si>
    <t>Manning Gregory</t>
  </si>
  <si>
    <t>Archi Allport</t>
  </si>
  <si>
    <t>Clae Grubisa</t>
  </si>
  <si>
    <t>Madison Poole</t>
  </si>
  <si>
    <t>Jenna Cutting</t>
  </si>
  <si>
    <t>Nyxie Ryan</t>
  </si>
  <si>
    <t>Amelie Bourke</t>
  </si>
  <si>
    <t>Sea McManus</t>
  </si>
  <si>
    <t xml:space="preserve">Charlize Everitt </t>
  </si>
  <si>
    <t>Sunday 15th October 2017</t>
  </si>
  <si>
    <t>N/S</t>
  </si>
  <si>
    <t>Brenda Wall</t>
  </si>
  <si>
    <t>Axel Rose-Curtotta</t>
  </si>
  <si>
    <t>Dacry Piltz</t>
  </si>
  <si>
    <t>Conner Lee</t>
  </si>
  <si>
    <t>Nathan Cook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</si>
</sst>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0"/>
    </font>
    <font>
      <b/>
      <sz val="14"/>
      <color indexed="9"/>
      <name val="Calibri"/>
      <family val="2"/>
    </font>
    <font>
      <sz val="16"/>
      <color indexed="8"/>
      <name val="Calibri"/>
      <family val="2"/>
    </font>
    <font>
      <sz val="12"/>
      <color indexed="8"/>
      <name val="Calibri (Body)"/>
      <family val="0"/>
    </font>
    <font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color rgb="FF000000"/>
      <name val="Calibri"/>
      <family val="0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sz val="12"/>
      <color theme="1"/>
      <name val="Calibri (Body)"/>
      <family val="0"/>
    </font>
    <font>
      <sz val="18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" fillId="0" borderId="0" xfId="55" applyFont="1" applyFill="1" applyBorder="1" applyAlignment="1">
      <alignment horizontal="left"/>
      <protection/>
    </xf>
    <xf numFmtId="0" fontId="5" fillId="33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48" fillId="35" borderId="11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" fillId="36" borderId="10" xfId="0" applyFont="1" applyFill="1" applyBorder="1" applyAlignment="1">
      <alignment/>
    </xf>
    <xf numFmtId="0" fontId="51" fillId="0" borderId="14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0" fillId="37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0" fillId="38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13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 quotePrefix="1">
      <alignment horizontal="center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2" xfId="0" applyFont="1" applyBorder="1" applyAlignment="1" quotePrefix="1">
      <alignment horizontal="center"/>
    </xf>
    <xf numFmtId="0" fontId="51" fillId="0" borderId="14" xfId="0" applyFont="1" applyFill="1" applyBorder="1" applyAlignment="1">
      <alignment/>
    </xf>
    <xf numFmtId="0" fontId="0" fillId="0" borderId="0" xfId="0" applyAlignment="1">
      <alignment horizontal="left"/>
    </xf>
    <xf numFmtId="0" fontId="51" fillId="0" borderId="1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" fillId="0" borderId="0" xfId="5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left" indent="1"/>
    </xf>
    <xf numFmtId="0" fontId="54" fillId="0" borderId="0" xfId="0" applyFont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4" fillId="0" borderId="0" xfId="55" applyFont="1" applyFill="1" applyBorder="1" applyAlignment="1">
      <alignment horizontal="center"/>
      <protection/>
    </xf>
    <xf numFmtId="0" fontId="51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8" fillId="0" borderId="14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2" fontId="24" fillId="0" borderId="0" xfId="0" applyNumberFormat="1" applyFont="1" applyFill="1" applyBorder="1" applyAlignment="1" quotePrefix="1">
      <alignment horizontal="center"/>
    </xf>
    <xf numFmtId="0" fontId="24" fillId="0" borderId="0" xfId="0" applyFont="1" applyFill="1" applyBorder="1" applyAlignment="1" quotePrefix="1">
      <alignment horizontal="center"/>
    </xf>
    <xf numFmtId="0" fontId="51" fillId="0" borderId="0" xfId="0" applyFont="1" applyAlignment="1" quotePrefix="1">
      <alignment horizontal="left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left"/>
    </xf>
    <xf numFmtId="0" fontId="51" fillId="0" borderId="14" xfId="0" applyFont="1" applyFill="1" applyBorder="1" applyAlignment="1">
      <alignment horizontal="center"/>
    </xf>
    <xf numFmtId="0" fontId="51" fillId="39" borderId="14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51" fillId="39" borderId="10" xfId="0" applyFont="1" applyFill="1" applyBorder="1" applyAlignment="1">
      <alignment/>
    </xf>
    <xf numFmtId="0" fontId="3" fillId="8" borderId="0" xfId="55" applyFont="1" applyFill="1" applyBorder="1" applyAlignment="1">
      <alignment horizontal="center"/>
      <protection/>
    </xf>
    <xf numFmtId="0" fontId="3" fillId="10" borderId="0" xfId="55" applyFont="1" applyFill="1" applyBorder="1" applyAlignment="1">
      <alignment horizontal="center"/>
      <protection/>
    </xf>
    <xf numFmtId="0" fontId="3" fillId="9" borderId="0" xfId="55" applyFont="1" applyFill="1" applyBorder="1" applyAlignment="1">
      <alignment horizontal="center"/>
      <protection/>
    </xf>
    <xf numFmtId="0" fontId="0" fillId="9" borderId="0" xfId="0" applyFont="1" applyFill="1" applyBorder="1" applyAlignment="1">
      <alignment horizontal="center"/>
    </xf>
    <xf numFmtId="0" fontId="3" fillId="13" borderId="0" xfId="55" applyFont="1" applyFill="1" applyBorder="1" applyAlignment="1">
      <alignment horizontal="center"/>
      <protection/>
    </xf>
    <xf numFmtId="0" fontId="3" fillId="18" borderId="0" xfId="55" applyFont="1" applyFill="1" applyBorder="1" applyAlignment="1">
      <alignment horizontal="center"/>
      <protection/>
    </xf>
    <xf numFmtId="0" fontId="3" fillId="11" borderId="0" xfId="55" applyFont="1" applyFill="1" applyBorder="1" applyAlignment="1">
      <alignment horizontal="center"/>
      <protection/>
    </xf>
    <xf numFmtId="0" fontId="0" fillId="11" borderId="0" xfId="0" applyFont="1" applyFill="1" applyBorder="1" applyAlignment="1">
      <alignment horizontal="center"/>
    </xf>
    <xf numFmtId="0" fontId="3" fillId="8" borderId="0" xfId="55" applyFont="1" applyFill="1" applyBorder="1" applyAlignment="1">
      <alignment horizontal="left"/>
      <protection/>
    </xf>
    <xf numFmtId="0" fontId="3" fillId="10" borderId="0" xfId="55" applyFont="1" applyFill="1" applyBorder="1" applyAlignment="1">
      <alignment horizontal="left"/>
      <protection/>
    </xf>
    <xf numFmtId="0" fontId="3" fillId="13" borderId="0" xfId="55" applyFont="1" applyFill="1" applyBorder="1" applyAlignment="1">
      <alignment horizontal="left"/>
      <protection/>
    </xf>
    <xf numFmtId="0" fontId="3" fillId="18" borderId="0" xfId="55" applyFont="1" applyFill="1" applyBorder="1" applyAlignment="1">
      <alignment horizontal="left"/>
      <protection/>
    </xf>
    <xf numFmtId="0" fontId="3" fillId="9" borderId="0" xfId="55" applyFont="1" applyFill="1" applyBorder="1" applyAlignment="1">
      <alignment horizontal="left"/>
      <protection/>
    </xf>
    <xf numFmtId="0" fontId="3" fillId="11" borderId="0" xfId="55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 applyAlignment="1" quotePrefix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7" xfId="0" applyFont="1" applyFill="1" applyBorder="1" applyAlignment="1">
      <alignment/>
    </xf>
    <xf numFmtId="0" fontId="48" fillId="0" borderId="14" xfId="0" applyFont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39" borderId="14" xfId="0" applyFont="1" applyFill="1" applyBorder="1" applyAlignment="1">
      <alignment horizontal="center"/>
    </xf>
    <xf numFmtId="0" fontId="24" fillId="39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/>
    </xf>
    <xf numFmtId="0" fontId="51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55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8" fillId="35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33" borderId="14" xfId="0" applyFont="1" applyFill="1" applyBorder="1" applyAlignment="1">
      <alignment/>
    </xf>
    <xf numFmtId="0" fontId="51" fillId="39" borderId="14" xfId="0" applyFont="1" applyFill="1" applyBorder="1" applyAlignment="1">
      <alignment horizontal="left"/>
    </xf>
    <xf numFmtId="0" fontId="51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6" fillId="5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C51"/>
  <sheetViews>
    <sheetView tabSelected="1" zoomScale="80" zoomScaleNormal="80" workbookViewId="0" topLeftCell="A1">
      <selection activeCell="B23" sqref="B23"/>
    </sheetView>
  </sheetViews>
  <sheetFormatPr defaultColWidth="11.00390625" defaultRowHeight="15.75"/>
  <cols>
    <col min="1" max="3" width="11.00390625" style="0" customWidth="1"/>
    <col min="4" max="4" width="10.875" style="60" customWidth="1"/>
    <col min="5" max="17" width="11.00390625" style="0" customWidth="1"/>
    <col min="18" max="18" width="14.375" style="0" customWidth="1"/>
  </cols>
  <sheetData>
    <row r="2" spans="2:26" ht="22.5">
      <c r="B2" s="143" t="s">
        <v>83</v>
      </c>
      <c r="C2" s="143"/>
      <c r="D2" s="143"/>
      <c r="E2" s="143"/>
      <c r="F2" s="143"/>
      <c r="G2" s="143"/>
      <c r="H2" s="143"/>
      <c r="I2" s="143"/>
      <c r="L2" s="143" t="s">
        <v>83</v>
      </c>
      <c r="M2" s="143"/>
      <c r="N2" s="143"/>
      <c r="O2" s="143"/>
      <c r="P2" s="143"/>
      <c r="Q2" s="143"/>
      <c r="R2" s="143"/>
      <c r="S2" s="143"/>
      <c r="Z2" s="1"/>
    </row>
    <row r="3" spans="2:26" ht="22.5">
      <c r="B3" s="143" t="s">
        <v>82</v>
      </c>
      <c r="C3" s="143"/>
      <c r="D3" s="143"/>
      <c r="E3" s="143"/>
      <c r="F3" s="143"/>
      <c r="G3" s="143"/>
      <c r="H3" s="143"/>
      <c r="I3" s="143"/>
      <c r="L3" s="143" t="s">
        <v>153</v>
      </c>
      <c r="M3" s="143"/>
      <c r="N3" s="143"/>
      <c r="O3" s="143"/>
      <c r="P3" s="143"/>
      <c r="Q3" s="143"/>
      <c r="R3" s="143"/>
      <c r="S3" s="143"/>
      <c r="Z3" s="1"/>
    </row>
    <row r="4" spans="2:26" ht="22.5">
      <c r="B4" s="143" t="s">
        <v>84</v>
      </c>
      <c r="C4" s="143"/>
      <c r="D4" s="143"/>
      <c r="E4" s="143"/>
      <c r="F4" s="143"/>
      <c r="G4" s="143"/>
      <c r="H4" s="143"/>
      <c r="I4" s="143"/>
      <c r="L4" s="143" t="s">
        <v>84</v>
      </c>
      <c r="M4" s="143"/>
      <c r="N4" s="143"/>
      <c r="O4" s="143"/>
      <c r="P4" s="143"/>
      <c r="Q4" s="143"/>
      <c r="R4" s="143"/>
      <c r="S4" s="143"/>
      <c r="Z4" s="1"/>
    </row>
    <row r="5" spans="2:29" ht="19.5">
      <c r="B5" s="144" t="s">
        <v>50</v>
      </c>
      <c r="C5" s="144"/>
      <c r="D5" s="144"/>
      <c r="E5" s="144"/>
      <c r="F5" s="144"/>
      <c r="G5" s="144"/>
      <c r="H5" s="144"/>
      <c r="I5" s="144"/>
      <c r="L5" s="144" t="s">
        <v>50</v>
      </c>
      <c r="M5" s="144"/>
      <c r="N5" s="144"/>
      <c r="O5" s="144"/>
      <c r="P5" s="144"/>
      <c r="Q5" s="144"/>
      <c r="R5" s="144"/>
      <c r="S5" s="144"/>
      <c r="X5" s="58"/>
      <c r="Y5" s="58"/>
      <c r="Z5" s="59"/>
      <c r="AA5" s="58"/>
      <c r="AB5" s="58"/>
      <c r="AC5" s="58"/>
    </row>
    <row r="6" spans="2:29" ht="19.5">
      <c r="B6" s="144" t="s">
        <v>49</v>
      </c>
      <c r="C6" s="144"/>
      <c r="D6" s="144"/>
      <c r="E6" s="144"/>
      <c r="F6" s="144"/>
      <c r="G6" s="144"/>
      <c r="H6" s="144"/>
      <c r="I6" s="144"/>
      <c r="L6" s="144" t="s">
        <v>49</v>
      </c>
      <c r="M6" s="144"/>
      <c r="N6" s="144"/>
      <c r="O6" s="144"/>
      <c r="P6" s="144"/>
      <c r="Q6" s="144"/>
      <c r="R6" s="144"/>
      <c r="S6" s="144"/>
      <c r="X6" s="58"/>
      <c r="Y6" s="58"/>
      <c r="Z6" s="59"/>
      <c r="AA6" s="58"/>
      <c r="AB6" s="58"/>
      <c r="AC6" s="58"/>
    </row>
    <row r="7" spans="4:26" s="58" customFormat="1" ht="19.5">
      <c r="D7" s="132"/>
      <c r="E7" s="59"/>
      <c r="O7" s="59"/>
      <c r="Z7" s="59"/>
    </row>
    <row r="8" spans="2:26" ht="18">
      <c r="B8" s="142" t="s">
        <v>9</v>
      </c>
      <c r="C8" s="142"/>
      <c r="D8" s="142"/>
      <c r="E8" s="142"/>
      <c r="F8" s="142"/>
      <c r="G8" s="142"/>
      <c r="H8" s="142"/>
      <c r="I8" s="142"/>
      <c r="L8" s="142" t="s">
        <v>9</v>
      </c>
      <c r="M8" s="142"/>
      <c r="N8" s="142"/>
      <c r="O8" s="142"/>
      <c r="P8" s="142"/>
      <c r="Q8" s="142"/>
      <c r="R8" s="142"/>
      <c r="S8" s="142"/>
      <c r="Z8" s="2"/>
    </row>
    <row r="9" spans="2:26" ht="18">
      <c r="B9" s="142" t="s">
        <v>10</v>
      </c>
      <c r="C9" s="142"/>
      <c r="D9" s="142"/>
      <c r="E9" s="142"/>
      <c r="F9" s="142"/>
      <c r="G9" s="142"/>
      <c r="H9" s="142"/>
      <c r="I9" s="142"/>
      <c r="L9" s="142" t="s">
        <v>10</v>
      </c>
      <c r="M9" s="142"/>
      <c r="N9" s="142"/>
      <c r="O9" s="142"/>
      <c r="P9" s="142"/>
      <c r="Q9" s="142"/>
      <c r="R9" s="142"/>
      <c r="S9" s="142"/>
      <c r="Z9" s="2"/>
    </row>
    <row r="10" spans="5:26" ht="18">
      <c r="E10" s="2"/>
      <c r="O10" s="2"/>
      <c r="Z10" s="2"/>
    </row>
    <row r="11" spans="3:24" ht="15">
      <c r="C11" s="3" t="s">
        <v>11</v>
      </c>
      <c r="M11" s="3" t="s">
        <v>11</v>
      </c>
      <c r="X11" s="3"/>
    </row>
    <row r="12" spans="3:29" ht="15">
      <c r="C12" s="4">
        <v>1</v>
      </c>
      <c r="D12" s="90" t="s">
        <v>44</v>
      </c>
      <c r="E12" s="90" t="s">
        <v>43</v>
      </c>
      <c r="F12" s="90" t="s">
        <v>1</v>
      </c>
      <c r="G12" s="98" t="s">
        <v>2</v>
      </c>
      <c r="H12" s="5" t="s">
        <v>12</v>
      </c>
      <c r="M12" s="4">
        <v>1</v>
      </c>
      <c r="N12" s="90" t="s">
        <v>44</v>
      </c>
      <c r="O12" s="90" t="s">
        <v>43</v>
      </c>
      <c r="P12" s="90" t="s">
        <v>14</v>
      </c>
      <c r="Q12" s="98" t="s">
        <v>2</v>
      </c>
      <c r="R12" s="5" t="s">
        <v>12</v>
      </c>
      <c r="X12" s="4"/>
      <c r="AC12" s="5"/>
    </row>
    <row r="13" spans="3:24" ht="15">
      <c r="C13" s="4">
        <v>2</v>
      </c>
      <c r="D13" s="90" t="s">
        <v>44</v>
      </c>
      <c r="E13" s="90" t="s">
        <v>43</v>
      </c>
      <c r="F13" s="90" t="s">
        <v>1</v>
      </c>
      <c r="G13" s="98" t="s">
        <v>13</v>
      </c>
      <c r="M13" s="4">
        <v>2</v>
      </c>
      <c r="N13" s="90" t="s">
        <v>44</v>
      </c>
      <c r="O13" s="90" t="s">
        <v>43</v>
      </c>
      <c r="P13" s="90" t="s">
        <v>14</v>
      </c>
      <c r="Q13" s="98" t="s">
        <v>13</v>
      </c>
      <c r="X13" s="4"/>
    </row>
    <row r="14" spans="3:24" ht="15">
      <c r="C14" s="4">
        <v>3</v>
      </c>
      <c r="D14" s="90" t="s">
        <v>44</v>
      </c>
      <c r="E14" s="90" t="s">
        <v>43</v>
      </c>
      <c r="F14" s="90" t="s">
        <v>1</v>
      </c>
      <c r="G14" s="98" t="s">
        <v>45</v>
      </c>
      <c r="M14" s="4">
        <v>3</v>
      </c>
      <c r="N14" s="90" t="s">
        <v>44</v>
      </c>
      <c r="O14" s="90" t="s">
        <v>43</v>
      </c>
      <c r="P14" s="90" t="s">
        <v>14</v>
      </c>
      <c r="Q14" s="98" t="s">
        <v>45</v>
      </c>
      <c r="X14" s="4"/>
    </row>
    <row r="15" spans="3:24" ht="15">
      <c r="C15" s="4">
        <v>4</v>
      </c>
      <c r="D15" s="90" t="s">
        <v>44</v>
      </c>
      <c r="E15" s="90" t="s">
        <v>43</v>
      </c>
      <c r="F15" s="90" t="s">
        <v>1</v>
      </c>
      <c r="G15" s="98" t="s">
        <v>5</v>
      </c>
      <c r="M15" s="4">
        <v>4</v>
      </c>
      <c r="N15" s="93" t="s">
        <v>47</v>
      </c>
      <c r="O15" s="93" t="s">
        <v>43</v>
      </c>
      <c r="P15" s="93" t="s">
        <v>14</v>
      </c>
      <c r="Q15" s="99" t="s">
        <v>2</v>
      </c>
      <c r="X15" s="4"/>
    </row>
    <row r="16" spans="3:24" ht="15">
      <c r="C16" s="4">
        <v>5</v>
      </c>
      <c r="D16" s="90" t="s">
        <v>44</v>
      </c>
      <c r="E16" s="90" t="s">
        <v>43</v>
      </c>
      <c r="F16" s="90" t="s">
        <v>1</v>
      </c>
      <c r="G16" s="98" t="s">
        <v>7</v>
      </c>
      <c r="M16" s="4">
        <v>5</v>
      </c>
      <c r="N16" s="93" t="s">
        <v>47</v>
      </c>
      <c r="O16" s="93" t="s">
        <v>43</v>
      </c>
      <c r="P16" s="93" t="s">
        <v>14</v>
      </c>
      <c r="Q16" s="99" t="s">
        <v>13</v>
      </c>
      <c r="X16" s="4"/>
    </row>
    <row r="17" spans="3:24" ht="15">
      <c r="C17" s="4">
        <v>6</v>
      </c>
      <c r="D17" s="90" t="s">
        <v>44</v>
      </c>
      <c r="E17" s="90" t="s">
        <v>43</v>
      </c>
      <c r="F17" s="90" t="s">
        <v>1</v>
      </c>
      <c r="G17" s="98" t="s">
        <v>8</v>
      </c>
      <c r="M17" s="4">
        <v>6</v>
      </c>
      <c r="N17" s="93" t="s">
        <v>47</v>
      </c>
      <c r="O17" s="93" t="s">
        <v>43</v>
      </c>
      <c r="P17" s="93" t="s">
        <v>14</v>
      </c>
      <c r="Q17" s="99" t="s">
        <v>45</v>
      </c>
      <c r="X17" s="4"/>
    </row>
    <row r="18" spans="3:24" ht="15">
      <c r="C18" s="4">
        <v>7</v>
      </c>
      <c r="D18" s="95" t="s">
        <v>44</v>
      </c>
      <c r="E18" s="96" t="s">
        <v>46</v>
      </c>
      <c r="F18" s="95" t="s">
        <v>1</v>
      </c>
      <c r="G18" s="102" t="s">
        <v>2</v>
      </c>
      <c r="M18" s="4">
        <v>7</v>
      </c>
      <c r="N18" s="89" t="s">
        <v>6</v>
      </c>
      <c r="O18" s="89" t="s">
        <v>0</v>
      </c>
      <c r="P18" s="89" t="s">
        <v>38</v>
      </c>
      <c r="Q18" s="97" t="s">
        <v>2</v>
      </c>
      <c r="X18" s="4"/>
    </row>
    <row r="19" spans="3:24" ht="15">
      <c r="C19" s="4">
        <v>8</v>
      </c>
      <c r="D19" s="95" t="s">
        <v>44</v>
      </c>
      <c r="E19" s="96" t="s">
        <v>46</v>
      </c>
      <c r="F19" s="95" t="s">
        <v>1</v>
      </c>
      <c r="G19" s="102" t="s">
        <v>3</v>
      </c>
      <c r="M19" s="4">
        <v>8</v>
      </c>
      <c r="N19" s="89" t="s">
        <v>6</v>
      </c>
      <c r="O19" s="89" t="s">
        <v>0</v>
      </c>
      <c r="P19" s="89" t="s">
        <v>38</v>
      </c>
      <c r="Q19" s="97" t="s">
        <v>13</v>
      </c>
      <c r="X19" s="4"/>
    </row>
    <row r="20" spans="3:24" ht="15">
      <c r="C20" s="4">
        <v>9</v>
      </c>
      <c r="D20" s="93" t="s">
        <v>47</v>
      </c>
      <c r="E20" s="93" t="s">
        <v>43</v>
      </c>
      <c r="F20" s="93" t="s">
        <v>1</v>
      </c>
      <c r="G20" s="99" t="s">
        <v>2</v>
      </c>
      <c r="M20" s="4">
        <v>9</v>
      </c>
      <c r="N20" s="91" t="s">
        <v>48</v>
      </c>
      <c r="O20" s="92" t="s">
        <v>43</v>
      </c>
      <c r="P20" s="91" t="s">
        <v>38</v>
      </c>
      <c r="Q20" s="101" t="s">
        <v>2</v>
      </c>
      <c r="X20" s="4"/>
    </row>
    <row r="21" spans="3:24" ht="15">
      <c r="C21" s="4">
        <v>10</v>
      </c>
      <c r="D21" s="93" t="s">
        <v>47</v>
      </c>
      <c r="E21" s="93" t="s">
        <v>43</v>
      </c>
      <c r="F21" s="93" t="s">
        <v>1</v>
      </c>
      <c r="G21" s="99" t="s">
        <v>13</v>
      </c>
      <c r="M21" s="4">
        <v>10</v>
      </c>
      <c r="N21" s="91" t="s">
        <v>48</v>
      </c>
      <c r="O21" s="92" t="s">
        <v>43</v>
      </c>
      <c r="P21" s="91" t="s">
        <v>38</v>
      </c>
      <c r="Q21" s="101" t="s">
        <v>13</v>
      </c>
      <c r="X21" s="4"/>
    </row>
    <row r="22" spans="3:24" ht="15">
      <c r="C22" s="4">
        <v>11</v>
      </c>
      <c r="D22" s="93" t="s">
        <v>47</v>
      </c>
      <c r="E22" s="93" t="s">
        <v>43</v>
      </c>
      <c r="F22" s="93" t="s">
        <v>1</v>
      </c>
      <c r="G22" s="99" t="s">
        <v>45</v>
      </c>
      <c r="M22" s="4">
        <v>11</v>
      </c>
      <c r="N22" s="90" t="s">
        <v>44</v>
      </c>
      <c r="O22" s="90" t="s">
        <v>43</v>
      </c>
      <c r="P22" s="90" t="s">
        <v>38</v>
      </c>
      <c r="Q22" s="98" t="s">
        <v>2</v>
      </c>
      <c r="X22" s="4"/>
    </row>
    <row r="23" spans="3:24" ht="15">
      <c r="C23" s="4">
        <v>12</v>
      </c>
      <c r="D23" s="93" t="s">
        <v>47</v>
      </c>
      <c r="E23" s="93" t="s">
        <v>43</v>
      </c>
      <c r="F23" s="93" t="s">
        <v>1</v>
      </c>
      <c r="G23" s="99" t="s">
        <v>5</v>
      </c>
      <c r="M23" s="4">
        <v>12</v>
      </c>
      <c r="N23" s="90" t="s">
        <v>44</v>
      </c>
      <c r="O23" s="90" t="s">
        <v>43</v>
      </c>
      <c r="P23" s="90" t="s">
        <v>38</v>
      </c>
      <c r="Q23" s="98" t="s">
        <v>13</v>
      </c>
      <c r="X23" s="4"/>
    </row>
    <row r="24" spans="3:24" ht="15">
      <c r="C24" s="4">
        <v>13</v>
      </c>
      <c r="D24" s="93" t="s">
        <v>47</v>
      </c>
      <c r="E24" s="93" t="s">
        <v>43</v>
      </c>
      <c r="F24" s="93" t="s">
        <v>1</v>
      </c>
      <c r="G24" s="99" t="s">
        <v>7</v>
      </c>
      <c r="M24" s="4">
        <v>13</v>
      </c>
      <c r="N24" s="93" t="s">
        <v>47</v>
      </c>
      <c r="O24" s="93" t="s">
        <v>43</v>
      </c>
      <c r="P24" s="93" t="s">
        <v>38</v>
      </c>
      <c r="Q24" s="99" t="s">
        <v>2</v>
      </c>
      <c r="X24" s="4"/>
    </row>
    <row r="25" spans="3:24" ht="15">
      <c r="C25" s="4">
        <v>14</v>
      </c>
      <c r="D25" s="93" t="s">
        <v>47</v>
      </c>
      <c r="E25" s="93" t="s">
        <v>43</v>
      </c>
      <c r="F25" s="93" t="s">
        <v>1</v>
      </c>
      <c r="G25" s="99" t="s">
        <v>8</v>
      </c>
      <c r="M25" s="4">
        <v>14</v>
      </c>
      <c r="N25" s="93" t="s">
        <v>47</v>
      </c>
      <c r="O25" s="93" t="s">
        <v>43</v>
      </c>
      <c r="P25" s="93" t="s">
        <v>38</v>
      </c>
      <c r="Q25" s="99" t="s">
        <v>13</v>
      </c>
      <c r="X25" s="4">
        <v>14</v>
      </c>
    </row>
    <row r="26" spans="3:24" ht="15">
      <c r="C26" s="4">
        <v>15</v>
      </c>
      <c r="D26" s="91" t="s">
        <v>48</v>
      </c>
      <c r="E26" s="92" t="s">
        <v>43</v>
      </c>
      <c r="F26" s="91" t="s">
        <v>1</v>
      </c>
      <c r="G26" s="101" t="s">
        <v>2</v>
      </c>
      <c r="M26" s="4">
        <v>15</v>
      </c>
      <c r="N26" s="91" t="s">
        <v>48</v>
      </c>
      <c r="O26" s="92" t="s">
        <v>43</v>
      </c>
      <c r="P26" s="91" t="s">
        <v>15</v>
      </c>
      <c r="Q26" s="101" t="s">
        <v>2</v>
      </c>
      <c r="X26" s="4"/>
    </row>
    <row r="27" spans="3:28" ht="15">
      <c r="C27" s="4">
        <v>16</v>
      </c>
      <c r="D27" s="91" t="s">
        <v>48</v>
      </c>
      <c r="E27" s="92" t="s">
        <v>43</v>
      </c>
      <c r="F27" s="91" t="s">
        <v>1</v>
      </c>
      <c r="G27" s="101" t="s">
        <v>13</v>
      </c>
      <c r="M27" s="4">
        <v>16</v>
      </c>
      <c r="N27" s="94" t="s">
        <v>47</v>
      </c>
      <c r="O27" s="94" t="s">
        <v>46</v>
      </c>
      <c r="P27" s="94" t="s">
        <v>15</v>
      </c>
      <c r="Q27" s="100" t="s">
        <v>2</v>
      </c>
      <c r="X27" s="4"/>
      <c r="Y27" s="55"/>
      <c r="Z27" s="55"/>
      <c r="AA27" s="55"/>
      <c r="AB27" s="55"/>
    </row>
    <row r="28" spans="3:28" ht="15">
      <c r="C28" s="4">
        <v>17</v>
      </c>
      <c r="D28" s="91" t="s">
        <v>48</v>
      </c>
      <c r="E28" s="92" t="s">
        <v>43</v>
      </c>
      <c r="F28" s="91" t="s">
        <v>1</v>
      </c>
      <c r="G28" s="101" t="s">
        <v>45</v>
      </c>
      <c r="M28" s="4">
        <v>17</v>
      </c>
      <c r="N28" s="93" t="s">
        <v>47</v>
      </c>
      <c r="O28" s="93" t="s">
        <v>43</v>
      </c>
      <c r="P28" s="93" t="s">
        <v>15</v>
      </c>
      <c r="Q28" s="99" t="s">
        <v>2</v>
      </c>
      <c r="X28" s="4"/>
      <c r="Y28" s="55"/>
      <c r="Z28" s="57"/>
      <c r="AA28" s="55"/>
      <c r="AB28" s="55"/>
    </row>
    <row r="29" spans="3:28" ht="15">
      <c r="C29" s="4">
        <v>18</v>
      </c>
      <c r="D29" s="91" t="s">
        <v>48</v>
      </c>
      <c r="E29" s="92" t="s">
        <v>43</v>
      </c>
      <c r="F29" s="91" t="s">
        <v>1</v>
      </c>
      <c r="G29" s="101" t="s">
        <v>5</v>
      </c>
      <c r="M29" s="4">
        <v>18</v>
      </c>
      <c r="N29" s="95" t="s">
        <v>44</v>
      </c>
      <c r="O29" s="96" t="s">
        <v>46</v>
      </c>
      <c r="P29" s="95" t="s">
        <v>15</v>
      </c>
      <c r="Q29" s="102" t="s">
        <v>2</v>
      </c>
      <c r="X29" s="4"/>
      <c r="Y29" s="55"/>
      <c r="Z29" s="57"/>
      <c r="AA29" s="55"/>
      <c r="AB29" s="55"/>
    </row>
    <row r="30" spans="3:28" ht="15">
      <c r="C30" s="4">
        <v>19</v>
      </c>
      <c r="D30" s="94" t="s">
        <v>47</v>
      </c>
      <c r="E30" s="94" t="s">
        <v>46</v>
      </c>
      <c r="F30" s="94" t="s">
        <v>1</v>
      </c>
      <c r="G30" s="100" t="s">
        <v>2</v>
      </c>
      <c r="M30" s="4">
        <v>19</v>
      </c>
      <c r="N30" s="90" t="s">
        <v>44</v>
      </c>
      <c r="O30" s="90" t="s">
        <v>43</v>
      </c>
      <c r="P30" s="90" t="s">
        <v>15</v>
      </c>
      <c r="Q30" s="98" t="s">
        <v>2</v>
      </c>
      <c r="X30" s="4"/>
      <c r="Y30" s="55"/>
      <c r="Z30" s="56"/>
      <c r="AA30" s="55"/>
      <c r="AB30" s="55"/>
    </row>
    <row r="31" spans="3:28" ht="15">
      <c r="C31" s="4">
        <v>20</v>
      </c>
      <c r="D31" s="94" t="s">
        <v>47</v>
      </c>
      <c r="E31" s="94" t="s">
        <v>46</v>
      </c>
      <c r="F31" s="94" t="s">
        <v>1</v>
      </c>
      <c r="G31" s="100" t="s">
        <v>13</v>
      </c>
      <c r="M31" s="4">
        <v>20</v>
      </c>
      <c r="N31" s="89" t="s">
        <v>6</v>
      </c>
      <c r="O31" s="89" t="s">
        <v>0</v>
      </c>
      <c r="P31" s="89" t="s">
        <v>15</v>
      </c>
      <c r="Q31" s="97" t="s">
        <v>2</v>
      </c>
      <c r="X31" s="4"/>
      <c r="Y31" s="55"/>
      <c r="Z31" s="56"/>
      <c r="AA31" s="55"/>
      <c r="AB31" s="55"/>
    </row>
    <row r="32" spans="3:28" ht="15">
      <c r="C32" s="4">
        <v>21</v>
      </c>
      <c r="D32" s="89" t="s">
        <v>6</v>
      </c>
      <c r="E32" s="89" t="s">
        <v>0</v>
      </c>
      <c r="F32" s="89" t="s">
        <v>1</v>
      </c>
      <c r="G32" s="97" t="s">
        <v>2</v>
      </c>
      <c r="M32" s="4"/>
      <c r="X32" s="4"/>
      <c r="Y32" s="55"/>
      <c r="Z32" s="56"/>
      <c r="AA32" s="55"/>
      <c r="AB32" s="55"/>
    </row>
    <row r="33" spans="3:28" ht="15">
      <c r="C33" s="4">
        <v>22</v>
      </c>
      <c r="D33" s="89" t="s">
        <v>6</v>
      </c>
      <c r="E33" s="89" t="s">
        <v>0</v>
      </c>
      <c r="F33" s="89" t="s">
        <v>1</v>
      </c>
      <c r="G33" s="97" t="s">
        <v>3</v>
      </c>
      <c r="M33" s="4"/>
      <c r="X33" s="4"/>
      <c r="Y33" s="55"/>
      <c r="Z33" s="57"/>
      <c r="AA33" s="55"/>
      <c r="AB33" s="55"/>
    </row>
    <row r="34" spans="3:28" ht="15">
      <c r="C34" s="4">
        <v>23</v>
      </c>
      <c r="D34" s="89" t="s">
        <v>6</v>
      </c>
      <c r="E34" s="89" t="s">
        <v>0</v>
      </c>
      <c r="F34" s="89" t="s">
        <v>1</v>
      </c>
      <c r="G34" s="97" t="s">
        <v>4</v>
      </c>
      <c r="M34" s="4"/>
      <c r="X34" s="4"/>
      <c r="Y34" s="55"/>
      <c r="Z34" s="56"/>
      <c r="AA34" s="55"/>
      <c r="AB34" s="55"/>
    </row>
    <row r="35" spans="3:28" ht="15">
      <c r="C35" s="4">
        <v>24</v>
      </c>
      <c r="D35" s="89" t="s">
        <v>6</v>
      </c>
      <c r="E35" s="89" t="s">
        <v>0</v>
      </c>
      <c r="F35" s="89" t="s">
        <v>1</v>
      </c>
      <c r="G35" s="97" t="s">
        <v>5</v>
      </c>
      <c r="M35" s="4"/>
      <c r="X35" s="4"/>
      <c r="Y35" s="55"/>
      <c r="Z35" s="56"/>
      <c r="AA35" s="55"/>
      <c r="AB35" s="55"/>
    </row>
    <row r="36" spans="3:28" ht="15">
      <c r="C36" s="4"/>
      <c r="M36" s="4"/>
      <c r="X36" s="4"/>
      <c r="Y36" s="55"/>
      <c r="Z36" s="55"/>
      <c r="AA36" s="55"/>
      <c r="AB36" s="55"/>
    </row>
    <row r="37" spans="3:28" ht="15">
      <c r="C37" s="4"/>
      <c r="M37" s="4"/>
      <c r="X37" s="4"/>
      <c r="Y37" s="55"/>
      <c r="Z37" s="56"/>
      <c r="AA37" s="55"/>
      <c r="AB37" s="55"/>
    </row>
    <row r="38" spans="3:13" ht="15">
      <c r="C38" s="4"/>
      <c r="M38" s="4"/>
    </row>
    <row r="39" spans="3:18" ht="15">
      <c r="C39" s="4"/>
      <c r="H39" s="65"/>
      <c r="M39" s="4"/>
      <c r="R39" s="65"/>
    </row>
    <row r="44" ht="15">
      <c r="R44" s="65"/>
    </row>
    <row r="45" spans="8:9" ht="15">
      <c r="H45" s="58"/>
      <c r="I45" s="58"/>
    </row>
    <row r="46" spans="4:9" ht="15">
      <c r="D46" s="132"/>
      <c r="E46" s="58"/>
      <c r="F46" s="58"/>
      <c r="G46" s="58"/>
      <c r="H46" s="58"/>
      <c r="I46" s="58"/>
    </row>
    <row r="47" spans="4:9" ht="15">
      <c r="D47" s="55"/>
      <c r="E47" s="56"/>
      <c r="F47" s="55"/>
      <c r="G47" s="133"/>
      <c r="H47" s="58"/>
      <c r="I47" s="58"/>
    </row>
    <row r="48" spans="4:9" ht="15">
      <c r="D48" s="55"/>
      <c r="E48" s="56"/>
      <c r="F48" s="55"/>
      <c r="G48" s="133"/>
      <c r="H48" s="58"/>
      <c r="I48" s="58"/>
    </row>
    <row r="49" spans="4:9" ht="15">
      <c r="D49" s="55"/>
      <c r="E49" s="56"/>
      <c r="F49" s="55"/>
      <c r="G49" s="133"/>
      <c r="H49" s="58"/>
      <c r="I49" s="58"/>
    </row>
    <row r="50" spans="4:9" ht="15">
      <c r="D50" s="132"/>
      <c r="E50" s="58"/>
      <c r="F50" s="58"/>
      <c r="G50" s="58"/>
      <c r="H50" s="58"/>
      <c r="I50" s="58"/>
    </row>
    <row r="51" spans="4:9" ht="15">
      <c r="D51" s="132"/>
      <c r="E51" s="58"/>
      <c r="F51" s="58"/>
      <c r="G51" s="58"/>
      <c r="H51" s="58"/>
      <c r="I51" s="58"/>
    </row>
  </sheetData>
  <sheetProtection/>
  <mergeCells count="14">
    <mergeCell ref="L5:S5"/>
    <mergeCell ref="L6:S6"/>
    <mergeCell ref="L8:S8"/>
    <mergeCell ref="L9:S9"/>
    <mergeCell ref="B9:I9"/>
    <mergeCell ref="B8:I8"/>
    <mergeCell ref="L2:S2"/>
    <mergeCell ref="B5:I5"/>
    <mergeCell ref="B6:I6"/>
    <mergeCell ref="B3:I3"/>
    <mergeCell ref="B4:I4"/>
    <mergeCell ref="B2:I2"/>
    <mergeCell ref="L3:S3"/>
    <mergeCell ref="L4:S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="70" zoomScaleNormal="70" workbookViewId="0" topLeftCell="A4">
      <selection activeCell="N25" sqref="N25"/>
    </sheetView>
  </sheetViews>
  <sheetFormatPr defaultColWidth="11.00390625" defaultRowHeight="15.75"/>
  <cols>
    <col min="1" max="1" width="13.875" style="0" customWidth="1"/>
    <col min="2" max="2" width="4.00390625" style="60" hidden="1" customWidth="1"/>
    <col min="3" max="3" width="22.625" style="125" customWidth="1"/>
    <col min="4" max="4" width="8.125" style="0" customWidth="1"/>
    <col min="5" max="5" width="7.50390625" style="0" customWidth="1"/>
    <col min="6" max="7" width="11.00390625" style="0" customWidth="1"/>
    <col min="8" max="8" width="19.875" style="0" customWidth="1"/>
    <col min="9" max="9" width="11.00390625" style="0" customWidth="1"/>
    <col min="10" max="10" width="6.125" style="0" customWidth="1"/>
    <col min="11" max="12" width="11.00390625" style="0" customWidth="1"/>
    <col min="13" max="13" width="21.50390625" style="0" customWidth="1"/>
    <col min="14" max="14" width="11.00390625" style="0" customWidth="1"/>
    <col min="15" max="15" width="5.50390625" style="0" customWidth="1"/>
    <col min="16" max="17" width="11.00390625" style="0" customWidth="1"/>
    <col min="18" max="18" width="20.125" style="0" customWidth="1"/>
  </cols>
  <sheetData>
    <row r="1" ht="19.5">
      <c r="A1" s="11" t="s">
        <v>62</v>
      </c>
    </row>
    <row r="2" ht="18">
      <c r="A2" s="12" t="s">
        <v>39</v>
      </c>
    </row>
    <row r="3" ht="15">
      <c r="A3" s="34"/>
    </row>
    <row r="4" spans="1:23" ht="18">
      <c r="A4" s="103" t="s">
        <v>78</v>
      </c>
      <c r="B4" s="119"/>
      <c r="C4" s="127"/>
      <c r="D4" s="109"/>
      <c r="E4" s="109"/>
      <c r="F4" s="109"/>
      <c r="G4" s="109"/>
      <c r="H4" s="109"/>
      <c r="I4" s="109"/>
      <c r="J4" s="109"/>
      <c r="K4" s="36"/>
      <c r="L4" s="109"/>
      <c r="M4" s="109"/>
      <c r="N4" s="109"/>
      <c r="O4" s="109"/>
      <c r="P4" s="109"/>
      <c r="Q4" s="109"/>
      <c r="R4" s="109"/>
      <c r="S4" s="109"/>
      <c r="T4" s="109"/>
      <c r="U4" s="34"/>
      <c r="V4" s="34"/>
      <c r="W4" s="34"/>
    </row>
    <row r="5" spans="1:23" ht="18">
      <c r="A5" s="109" t="s">
        <v>16</v>
      </c>
      <c r="B5" s="119"/>
      <c r="C5" s="127"/>
      <c r="D5" s="109"/>
      <c r="E5" s="109">
        <v>1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34"/>
      <c r="V5" s="34"/>
      <c r="W5" s="34"/>
    </row>
    <row r="6" spans="1:23" ht="18">
      <c r="A6" s="6" t="s">
        <v>17</v>
      </c>
      <c r="B6" s="120">
        <v>1</v>
      </c>
      <c r="C6" s="128" t="s">
        <v>80</v>
      </c>
      <c r="D6" s="16">
        <v>8.3</v>
      </c>
      <c r="E6" s="110">
        <v>1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34"/>
      <c r="V6" s="34"/>
      <c r="W6" s="34"/>
    </row>
    <row r="7" spans="1:23" ht="18">
      <c r="A7" s="111" t="s">
        <v>18</v>
      </c>
      <c r="B7" s="121">
        <v>8</v>
      </c>
      <c r="C7" s="128" t="s">
        <v>88</v>
      </c>
      <c r="D7" s="16" t="s">
        <v>154</v>
      </c>
      <c r="E7" s="112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34"/>
      <c r="V7" s="34"/>
      <c r="W7" s="34"/>
    </row>
    <row r="8" spans="1:23" ht="18">
      <c r="A8" s="7" t="s">
        <v>19</v>
      </c>
      <c r="B8" s="39">
        <v>9</v>
      </c>
      <c r="C8" s="128" t="s">
        <v>91</v>
      </c>
      <c r="D8" s="16">
        <v>8.03</v>
      </c>
      <c r="E8" s="113">
        <v>2</v>
      </c>
      <c r="F8" s="109"/>
      <c r="G8" s="109"/>
      <c r="H8" s="109"/>
      <c r="I8" s="109"/>
      <c r="J8" s="109"/>
      <c r="K8" s="109"/>
      <c r="L8" s="36"/>
      <c r="M8" s="36"/>
      <c r="N8" s="36"/>
      <c r="O8" s="36"/>
      <c r="P8" s="109"/>
      <c r="Q8" s="109"/>
      <c r="R8" s="109"/>
      <c r="S8" s="109"/>
      <c r="T8" s="109"/>
      <c r="U8" s="34"/>
      <c r="V8" s="34"/>
      <c r="W8" s="34"/>
    </row>
    <row r="9" spans="1:23" ht="18">
      <c r="A9" s="8" t="s">
        <v>20</v>
      </c>
      <c r="B9" s="121">
        <v>16</v>
      </c>
      <c r="C9" s="105">
        <v>16</v>
      </c>
      <c r="D9" s="112"/>
      <c r="E9" s="112"/>
      <c r="F9" s="109"/>
      <c r="H9" s="109"/>
      <c r="I9" s="109"/>
      <c r="J9" s="109"/>
      <c r="K9" s="109"/>
      <c r="L9" s="36"/>
      <c r="M9" s="36"/>
      <c r="N9" s="36"/>
      <c r="O9" s="36"/>
      <c r="P9" s="109"/>
      <c r="Q9" s="109"/>
      <c r="R9" s="109"/>
      <c r="S9" s="109"/>
      <c r="T9" s="109"/>
      <c r="U9" s="34"/>
      <c r="V9" s="34"/>
      <c r="W9" s="34"/>
    </row>
    <row r="10" spans="1:23" ht="18">
      <c r="A10" s="32"/>
      <c r="B10" s="39"/>
      <c r="C10" s="130"/>
      <c r="D10" s="36"/>
      <c r="E10" s="36"/>
      <c r="F10" s="109"/>
      <c r="G10" s="103"/>
      <c r="H10" s="109"/>
      <c r="I10" s="109"/>
      <c r="J10" s="109"/>
      <c r="K10" s="109"/>
      <c r="L10" s="36"/>
      <c r="M10" s="36"/>
      <c r="N10" s="36"/>
      <c r="O10" s="36"/>
      <c r="P10" s="109"/>
      <c r="Q10" s="109"/>
      <c r="R10" s="109"/>
      <c r="S10" s="109"/>
      <c r="T10" s="109"/>
      <c r="U10" s="34"/>
      <c r="V10" s="34"/>
      <c r="W10" s="34"/>
    </row>
    <row r="11" spans="1:23" ht="18">
      <c r="A11" s="109" t="s">
        <v>21</v>
      </c>
      <c r="B11" s="119"/>
      <c r="C11" s="127"/>
      <c r="D11" s="109"/>
      <c r="E11" s="109">
        <v>2</v>
      </c>
      <c r="F11" s="109"/>
      <c r="G11" s="103" t="s">
        <v>87</v>
      </c>
      <c r="H11" s="104" t="s">
        <v>31</v>
      </c>
      <c r="I11" s="109"/>
      <c r="J11" s="109">
        <v>6</v>
      </c>
      <c r="K11" s="109"/>
      <c r="L11" s="36"/>
      <c r="M11" s="36"/>
      <c r="N11" s="36"/>
      <c r="O11" s="109"/>
      <c r="P11" s="109"/>
      <c r="Q11" s="109"/>
      <c r="R11" s="109"/>
      <c r="S11" s="109"/>
      <c r="T11" s="109"/>
      <c r="U11" s="34"/>
      <c r="V11" s="34"/>
      <c r="W11" s="34"/>
    </row>
    <row r="12" spans="1:23" ht="18">
      <c r="A12" s="6" t="s">
        <v>17</v>
      </c>
      <c r="B12" s="122">
        <v>4</v>
      </c>
      <c r="C12" s="128" t="s">
        <v>90</v>
      </c>
      <c r="D12" s="16">
        <v>15.4</v>
      </c>
      <c r="E12" s="110">
        <v>1</v>
      </c>
      <c r="F12" s="109"/>
      <c r="G12" s="6" t="s">
        <v>17</v>
      </c>
      <c r="H12" s="128" t="s">
        <v>80</v>
      </c>
      <c r="I12" s="115">
        <v>15.23</v>
      </c>
      <c r="J12" s="116">
        <v>2</v>
      </c>
      <c r="K12" s="109"/>
      <c r="L12" s="36"/>
      <c r="M12" s="36"/>
      <c r="N12" s="36"/>
      <c r="O12" s="109"/>
      <c r="P12" s="109"/>
      <c r="Q12" s="109"/>
      <c r="R12" s="109"/>
      <c r="S12" s="109"/>
      <c r="T12" s="109"/>
      <c r="U12" s="34"/>
      <c r="V12" s="34"/>
      <c r="W12" s="34"/>
    </row>
    <row r="13" spans="1:23" ht="18">
      <c r="A13" s="111" t="s">
        <v>18</v>
      </c>
      <c r="B13" s="123">
        <v>5</v>
      </c>
      <c r="C13" s="128" t="s">
        <v>89</v>
      </c>
      <c r="D13" s="16">
        <v>13.27</v>
      </c>
      <c r="E13" s="112">
        <v>2</v>
      </c>
      <c r="F13" s="109"/>
      <c r="G13" s="111" t="s">
        <v>18</v>
      </c>
      <c r="H13" s="128" t="s">
        <v>90</v>
      </c>
      <c r="I13" s="114">
        <v>11</v>
      </c>
      <c r="J13" s="117">
        <v>4</v>
      </c>
      <c r="K13" s="109"/>
      <c r="L13" s="36"/>
      <c r="M13" s="36"/>
      <c r="N13" s="36"/>
      <c r="O13" s="36"/>
      <c r="P13" s="109"/>
      <c r="Q13" s="109"/>
      <c r="R13" s="109"/>
      <c r="S13" s="109"/>
      <c r="T13" s="109"/>
      <c r="U13" s="34"/>
      <c r="V13" s="34"/>
      <c r="W13" s="34"/>
    </row>
    <row r="14" spans="1:23" ht="18">
      <c r="A14" s="7" t="s">
        <v>19</v>
      </c>
      <c r="B14" s="124">
        <v>12</v>
      </c>
      <c r="C14" s="128" t="s">
        <v>79</v>
      </c>
      <c r="D14" s="16">
        <v>7.67</v>
      </c>
      <c r="E14" s="113">
        <v>4</v>
      </c>
      <c r="F14" s="109"/>
      <c r="G14" s="7" t="s">
        <v>19</v>
      </c>
      <c r="H14" s="128" t="s">
        <v>94</v>
      </c>
      <c r="I14" s="114">
        <v>15.74</v>
      </c>
      <c r="J14" s="117">
        <v>1</v>
      </c>
      <c r="K14" s="109"/>
      <c r="L14" s="36"/>
      <c r="M14" s="45"/>
      <c r="N14" s="45"/>
      <c r="O14" s="37"/>
      <c r="P14" s="109"/>
      <c r="Q14" s="109"/>
      <c r="R14" s="109"/>
      <c r="S14" s="109"/>
      <c r="T14" s="109"/>
      <c r="U14" s="34"/>
      <c r="V14" s="34"/>
      <c r="W14" s="34"/>
    </row>
    <row r="15" spans="1:23" ht="18">
      <c r="A15" s="8" t="s">
        <v>20</v>
      </c>
      <c r="B15" s="123">
        <v>13</v>
      </c>
      <c r="C15" s="129" t="s">
        <v>92</v>
      </c>
      <c r="D15" s="112">
        <v>11.93</v>
      </c>
      <c r="E15" s="112">
        <v>3</v>
      </c>
      <c r="F15" s="109"/>
      <c r="G15" s="136" t="s">
        <v>20</v>
      </c>
      <c r="H15" s="128" t="s">
        <v>95</v>
      </c>
      <c r="I15" s="114">
        <v>12.57</v>
      </c>
      <c r="J15" s="117">
        <v>3</v>
      </c>
      <c r="K15" s="109"/>
      <c r="L15" s="109"/>
      <c r="M15" s="109"/>
      <c r="N15" s="109"/>
      <c r="O15" s="109"/>
      <c r="P15" s="109"/>
      <c r="U15" s="34"/>
      <c r="V15" s="34"/>
      <c r="W15" s="34"/>
    </row>
    <row r="16" spans="6:23" ht="18">
      <c r="F16" s="109"/>
      <c r="K16" s="109"/>
      <c r="L16" s="103" t="s">
        <v>30</v>
      </c>
      <c r="M16" s="104" t="s">
        <v>22</v>
      </c>
      <c r="N16" s="104"/>
      <c r="O16" s="103">
        <v>11</v>
      </c>
      <c r="P16" s="109"/>
      <c r="U16" s="34"/>
      <c r="V16" s="34"/>
      <c r="W16" s="34"/>
    </row>
    <row r="17" spans="1:23" ht="18">
      <c r="A17" s="109" t="s">
        <v>23</v>
      </c>
      <c r="B17" s="119"/>
      <c r="C17" s="127"/>
      <c r="D17" s="109"/>
      <c r="E17" s="109">
        <v>3</v>
      </c>
      <c r="F17" s="109"/>
      <c r="K17" s="109"/>
      <c r="L17" s="6" t="s">
        <v>17</v>
      </c>
      <c r="M17" s="128" t="s">
        <v>94</v>
      </c>
      <c r="N17" s="107">
        <v>7.67</v>
      </c>
      <c r="O17" s="112">
        <v>4</v>
      </c>
      <c r="P17" s="109"/>
      <c r="U17" s="34"/>
      <c r="V17" s="34"/>
      <c r="W17" s="34"/>
    </row>
    <row r="18" spans="1:23" ht="18">
      <c r="A18" s="6" t="s">
        <v>17</v>
      </c>
      <c r="B18" s="122">
        <v>3</v>
      </c>
      <c r="C18" s="128" t="s">
        <v>93</v>
      </c>
      <c r="D18" s="16">
        <v>15</v>
      </c>
      <c r="E18" s="110">
        <v>1</v>
      </c>
      <c r="F18" s="109"/>
      <c r="G18" s="103" t="s">
        <v>30</v>
      </c>
      <c r="H18" s="104" t="s">
        <v>34</v>
      </c>
      <c r="I18" s="109"/>
      <c r="J18" s="109">
        <v>7</v>
      </c>
      <c r="K18" s="109"/>
      <c r="L18" s="111" t="s">
        <v>18</v>
      </c>
      <c r="M18" s="128" t="s">
        <v>80</v>
      </c>
      <c r="N18" s="107">
        <v>11.2</v>
      </c>
      <c r="O18" s="112">
        <v>3</v>
      </c>
      <c r="P18" s="109"/>
      <c r="U18" s="34"/>
      <c r="V18" s="34"/>
      <c r="W18" s="34"/>
    </row>
    <row r="19" spans="1:23" ht="18">
      <c r="A19" s="111" t="s">
        <v>18</v>
      </c>
      <c r="B19" s="123">
        <v>6</v>
      </c>
      <c r="C19" s="128" t="s">
        <v>81</v>
      </c>
      <c r="D19" s="16">
        <v>9.6</v>
      </c>
      <c r="E19" s="112">
        <v>3</v>
      </c>
      <c r="F19" s="109"/>
      <c r="G19" s="6" t="s">
        <v>17</v>
      </c>
      <c r="H19" s="128" t="s">
        <v>91</v>
      </c>
      <c r="I19" s="115">
        <v>7.74</v>
      </c>
      <c r="J19" s="116">
        <v>4</v>
      </c>
      <c r="K19" s="109"/>
      <c r="L19" s="7" t="s">
        <v>19</v>
      </c>
      <c r="M19" s="128" t="s">
        <v>96</v>
      </c>
      <c r="N19" s="106">
        <v>12.37</v>
      </c>
      <c r="O19" s="112">
        <v>2</v>
      </c>
      <c r="P19" s="109"/>
      <c r="U19" s="34"/>
      <c r="V19" s="34"/>
      <c r="W19" s="34"/>
    </row>
    <row r="20" spans="1:23" ht="18">
      <c r="A20" s="7" t="s">
        <v>19</v>
      </c>
      <c r="B20" s="124">
        <v>11</v>
      </c>
      <c r="C20" s="128" t="s">
        <v>94</v>
      </c>
      <c r="D20" s="16">
        <v>11.96</v>
      </c>
      <c r="E20" s="113">
        <v>2</v>
      </c>
      <c r="F20" s="109"/>
      <c r="G20" s="111" t="s">
        <v>18</v>
      </c>
      <c r="H20" s="128" t="s">
        <v>89</v>
      </c>
      <c r="I20" s="114">
        <v>8.47</v>
      </c>
      <c r="J20" s="117">
        <v>3</v>
      </c>
      <c r="K20" s="109"/>
      <c r="L20" s="8" t="s">
        <v>20</v>
      </c>
      <c r="M20" s="128" t="s">
        <v>93</v>
      </c>
      <c r="N20" s="108">
        <v>13.26</v>
      </c>
      <c r="O20" s="118">
        <v>1</v>
      </c>
      <c r="P20" s="109"/>
      <c r="U20" s="34"/>
      <c r="V20" s="34"/>
      <c r="W20" s="34"/>
    </row>
    <row r="21" spans="1:23" ht="18">
      <c r="A21" s="8" t="s">
        <v>20</v>
      </c>
      <c r="B21" s="123">
        <v>14</v>
      </c>
      <c r="C21" s="80">
        <v>14</v>
      </c>
      <c r="D21" s="16"/>
      <c r="E21" s="112"/>
      <c r="F21" s="109"/>
      <c r="G21" s="7" t="s">
        <v>19</v>
      </c>
      <c r="H21" s="128" t="s">
        <v>93</v>
      </c>
      <c r="I21" s="114">
        <v>15.4</v>
      </c>
      <c r="J21" s="117">
        <v>2</v>
      </c>
      <c r="K21" s="109"/>
      <c r="L21" s="109"/>
      <c r="M21" s="109"/>
      <c r="N21" s="109"/>
      <c r="O21" s="109"/>
      <c r="P21" s="109"/>
      <c r="U21" s="34"/>
      <c r="V21" s="34"/>
      <c r="W21" s="34"/>
    </row>
    <row r="22" spans="6:23" ht="18">
      <c r="F22" s="109"/>
      <c r="G22" s="136" t="s">
        <v>20</v>
      </c>
      <c r="H22" s="128" t="s">
        <v>96</v>
      </c>
      <c r="I22" s="114">
        <v>15.5</v>
      </c>
      <c r="J22" s="117">
        <v>1</v>
      </c>
      <c r="K22" s="109"/>
      <c r="L22" s="32"/>
      <c r="M22" s="39"/>
      <c r="N22" s="39"/>
      <c r="O22" s="36"/>
      <c r="P22" s="109"/>
      <c r="Q22" s="109"/>
      <c r="R22" s="109"/>
      <c r="S22" s="109"/>
      <c r="T22" s="109"/>
      <c r="U22" s="34"/>
      <c r="V22" s="34"/>
      <c r="W22" s="34"/>
    </row>
    <row r="23" spans="1:23" ht="18">
      <c r="A23" s="109" t="s">
        <v>25</v>
      </c>
      <c r="B23" s="119"/>
      <c r="C23" s="127"/>
      <c r="D23" s="109"/>
      <c r="E23" s="109">
        <v>4</v>
      </c>
      <c r="F23" s="109"/>
      <c r="G23" s="37"/>
      <c r="H23" s="39"/>
      <c r="I23" s="39"/>
      <c r="J23" s="36"/>
      <c r="K23" s="109"/>
      <c r="L23" s="32"/>
      <c r="M23" s="39"/>
      <c r="N23" s="39"/>
      <c r="O23" s="36"/>
      <c r="P23" s="109"/>
      <c r="Q23" s="109"/>
      <c r="R23" s="109"/>
      <c r="S23" s="109"/>
      <c r="T23" s="109"/>
      <c r="U23" s="34"/>
      <c r="V23" s="34"/>
      <c r="W23" s="34"/>
    </row>
    <row r="24" spans="1:23" ht="18">
      <c r="A24" s="6" t="s">
        <v>17</v>
      </c>
      <c r="B24" s="122">
        <v>2</v>
      </c>
      <c r="C24" s="128" t="s">
        <v>95</v>
      </c>
      <c r="D24" s="16">
        <v>12.8</v>
      </c>
      <c r="E24" s="110">
        <v>2</v>
      </c>
      <c r="F24" s="109"/>
      <c r="G24" s="32"/>
      <c r="H24" s="39"/>
      <c r="I24" s="39"/>
      <c r="J24" s="36"/>
      <c r="K24" s="109"/>
      <c r="L24" s="36"/>
      <c r="M24" s="36"/>
      <c r="N24" s="36"/>
      <c r="O24" s="36"/>
      <c r="P24" s="109"/>
      <c r="Q24" s="109"/>
      <c r="R24" s="109"/>
      <c r="S24" s="109"/>
      <c r="T24" s="109"/>
      <c r="U24" s="34"/>
      <c r="V24" s="34"/>
      <c r="W24" s="34"/>
    </row>
    <row r="25" spans="1:23" ht="18">
      <c r="A25" s="111" t="s">
        <v>18</v>
      </c>
      <c r="B25" s="123">
        <v>7</v>
      </c>
      <c r="C25" s="128" t="s">
        <v>96</v>
      </c>
      <c r="D25" s="16">
        <v>17.23</v>
      </c>
      <c r="E25" s="112">
        <v>1</v>
      </c>
      <c r="F25" s="109"/>
      <c r="G25" s="32"/>
      <c r="H25" s="39"/>
      <c r="I25" s="39"/>
      <c r="J25" s="36"/>
      <c r="K25" s="109"/>
      <c r="L25" s="36"/>
      <c r="M25" s="36"/>
      <c r="N25" s="36"/>
      <c r="O25" s="36"/>
      <c r="P25" s="109"/>
      <c r="Q25" s="109"/>
      <c r="R25" s="109"/>
      <c r="S25" s="109"/>
      <c r="T25" s="109"/>
      <c r="U25" s="34"/>
      <c r="V25" s="34"/>
      <c r="W25" s="34"/>
    </row>
    <row r="26" spans="1:23" ht="18">
      <c r="A26" s="7" t="s">
        <v>19</v>
      </c>
      <c r="B26" s="124">
        <v>10</v>
      </c>
      <c r="C26" s="128" t="s">
        <v>97</v>
      </c>
      <c r="D26" s="16">
        <v>4.7</v>
      </c>
      <c r="E26" s="113">
        <v>4</v>
      </c>
      <c r="F26" s="109"/>
      <c r="G26" s="36"/>
      <c r="H26" s="36"/>
      <c r="I26" s="36"/>
      <c r="J26" s="36"/>
      <c r="K26" s="109"/>
      <c r="L26" s="109"/>
      <c r="M26" s="109"/>
      <c r="N26" s="109"/>
      <c r="O26" s="109"/>
      <c r="P26" s="103"/>
      <c r="Q26" s="109"/>
      <c r="R26" s="109"/>
      <c r="S26" s="109"/>
      <c r="T26" s="109"/>
      <c r="U26" s="34"/>
      <c r="V26" s="34"/>
      <c r="W26" s="34"/>
    </row>
    <row r="27" spans="1:23" ht="18">
      <c r="A27" s="8" t="s">
        <v>20</v>
      </c>
      <c r="B27" s="123">
        <v>15</v>
      </c>
      <c r="C27" s="141" t="s">
        <v>155</v>
      </c>
      <c r="D27" s="16">
        <v>10.8</v>
      </c>
      <c r="E27" s="112">
        <v>3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34"/>
      <c r="V27" s="34"/>
      <c r="W27" s="34"/>
    </row>
    <row r="28" spans="6:23" ht="18"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34"/>
      <c r="V28" s="34"/>
      <c r="W28" s="34"/>
    </row>
    <row r="29" spans="1:23" ht="18">
      <c r="A29" s="36"/>
      <c r="B29" s="39"/>
      <c r="C29" s="130"/>
      <c r="D29" s="36"/>
      <c r="E29" s="36"/>
      <c r="F29" s="36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34"/>
      <c r="V29" s="34"/>
      <c r="W29" s="34"/>
    </row>
    <row r="30" spans="1:23" ht="18">
      <c r="A30" s="37"/>
      <c r="B30" s="39"/>
      <c r="C30" s="131"/>
      <c r="D30" s="38"/>
      <c r="E30" s="36"/>
      <c r="F30" s="36"/>
      <c r="G30" s="109"/>
      <c r="H30" s="109"/>
      <c r="I30" s="109"/>
      <c r="J30" s="109"/>
      <c r="K30" s="109"/>
      <c r="L30" s="36"/>
      <c r="M30" s="36"/>
      <c r="N30" s="36"/>
      <c r="O30" s="36"/>
      <c r="P30" s="109"/>
      <c r="Q30" s="109"/>
      <c r="R30" s="109"/>
      <c r="S30" s="109"/>
      <c r="T30" s="109"/>
      <c r="U30" s="34"/>
      <c r="V30" s="34"/>
      <c r="W30" s="34"/>
    </row>
    <row r="31" spans="1:23" ht="18">
      <c r="A31" s="32"/>
      <c r="B31" s="39"/>
      <c r="C31" s="131"/>
      <c r="D31" s="38"/>
      <c r="E31" s="36"/>
      <c r="F31" s="36"/>
      <c r="G31" s="37"/>
      <c r="H31" s="45"/>
      <c r="I31" s="45"/>
      <c r="J31" s="37"/>
      <c r="K31" s="37"/>
      <c r="L31" s="36"/>
      <c r="M31" s="36"/>
      <c r="N31" s="36"/>
      <c r="O31" s="36"/>
      <c r="P31" s="109"/>
      <c r="Q31" s="109"/>
      <c r="R31" s="109"/>
      <c r="S31" s="109"/>
      <c r="T31" s="109"/>
      <c r="U31" s="34"/>
      <c r="V31" s="34"/>
      <c r="W31" s="34"/>
    </row>
    <row r="32" spans="1:23" ht="18">
      <c r="A32" s="32"/>
      <c r="B32" s="39"/>
      <c r="C32" s="131"/>
      <c r="D32" s="38"/>
      <c r="E32" s="36"/>
      <c r="F32" s="43"/>
      <c r="U32" s="34"/>
      <c r="V32" s="34"/>
      <c r="W32" s="34"/>
    </row>
    <row r="33" spans="1:23" ht="18">
      <c r="A33" s="32"/>
      <c r="B33" s="39"/>
      <c r="C33" s="130"/>
      <c r="D33" s="36"/>
      <c r="E33" s="36"/>
      <c r="F33" s="43"/>
      <c r="U33" s="34"/>
      <c r="V33" s="34"/>
      <c r="W33" s="34"/>
    </row>
    <row r="34" spans="1:23" ht="15">
      <c r="A34" s="34"/>
      <c r="B34" s="69"/>
      <c r="C34" s="126"/>
      <c r="D34" s="34"/>
      <c r="E34" s="34"/>
      <c r="F34" s="43"/>
      <c r="U34" s="34"/>
      <c r="V34" s="34"/>
      <c r="W34" s="34"/>
    </row>
    <row r="35" spans="1:21" ht="15">
      <c r="A35" s="34"/>
      <c r="B35" s="69"/>
      <c r="C35" s="126"/>
      <c r="D35" s="34"/>
      <c r="E35" s="34"/>
      <c r="F35" s="43"/>
      <c r="U35" s="34"/>
    </row>
    <row r="36" spans="1:21" ht="15">
      <c r="A36" s="43"/>
      <c r="B36" s="134"/>
      <c r="C36" s="135"/>
      <c r="D36" s="43"/>
      <c r="E36" s="43"/>
      <c r="F36" s="43"/>
      <c r="U36" s="34"/>
    </row>
    <row r="37" spans="1:21" ht="15">
      <c r="A37" s="43"/>
      <c r="B37" s="134"/>
      <c r="C37" s="135"/>
      <c r="D37" s="43"/>
      <c r="E37" s="43"/>
      <c r="F37" s="43"/>
      <c r="U37" s="34"/>
    </row>
    <row r="38" spans="1:22" ht="18">
      <c r="A38" s="44"/>
      <c r="B38" s="83"/>
      <c r="C38" s="13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4"/>
      <c r="V38" s="34"/>
    </row>
    <row r="39" spans="1:22" ht="18">
      <c r="A39" s="44"/>
      <c r="B39" s="83"/>
      <c r="C39" s="131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4"/>
      <c r="V39" s="34"/>
    </row>
    <row r="40" spans="1:22" ht="15">
      <c r="A40" s="34"/>
      <c r="B40" s="69"/>
      <c r="C40" s="126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8">
      <c r="A41" s="44"/>
      <c r="B41" s="83"/>
      <c r="C41" s="131"/>
      <c r="D41" s="38"/>
      <c r="E41" s="38"/>
      <c r="F41" s="37"/>
      <c r="G41" s="38"/>
      <c r="H41" s="44"/>
      <c r="I41" s="44"/>
      <c r="J41" s="39"/>
      <c r="K41" s="38"/>
      <c r="L41" s="38"/>
      <c r="M41" s="37"/>
      <c r="N41" s="37"/>
      <c r="O41" s="38"/>
      <c r="P41" s="38"/>
      <c r="Q41" s="38"/>
      <c r="R41" s="38"/>
      <c r="S41" s="38"/>
      <c r="T41" s="38"/>
      <c r="U41" s="34"/>
      <c r="V41" s="34"/>
    </row>
    <row r="42" spans="1:22" ht="18">
      <c r="A42" s="44"/>
      <c r="B42" s="83"/>
      <c r="C42" s="131"/>
      <c r="D42" s="38"/>
      <c r="E42" s="38"/>
      <c r="F42" s="3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4"/>
      <c r="V42" s="34"/>
    </row>
    <row r="43" spans="1:22" ht="18">
      <c r="A43" s="44"/>
      <c r="B43" s="83"/>
      <c r="C43" s="131"/>
      <c r="D43" s="38"/>
      <c r="E43" s="38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4"/>
      <c r="V43" s="34"/>
    </row>
    <row r="44" spans="1:22" ht="18">
      <c r="A44" s="38"/>
      <c r="B44" s="83"/>
      <c r="C44" s="13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4"/>
      <c r="V44" s="34"/>
    </row>
    <row r="45" spans="1:22" ht="15">
      <c r="A45" s="34"/>
      <c r="B45" s="69"/>
      <c r="C45" s="12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0" ht="15">
      <c r="A46" s="34"/>
      <c r="B46" s="69"/>
      <c r="C46" s="12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zoomScale="70" zoomScaleNormal="70" workbookViewId="0" topLeftCell="A4">
      <selection activeCell="R39" sqref="R39"/>
    </sheetView>
  </sheetViews>
  <sheetFormatPr defaultColWidth="11.00390625" defaultRowHeight="15.75"/>
  <cols>
    <col min="1" max="1" width="11.50390625" style="0" customWidth="1"/>
    <col min="2" max="2" width="9.50390625" style="0" hidden="1" customWidth="1"/>
    <col min="3" max="3" width="22.50390625" style="51" bestFit="1" customWidth="1"/>
    <col min="4" max="4" width="10.00390625" style="0" customWidth="1"/>
    <col min="5" max="7" width="11.00390625" style="0" customWidth="1"/>
    <col min="8" max="8" width="22.625" style="0" customWidth="1"/>
    <col min="9" max="10" width="11.00390625" style="0" customWidth="1"/>
    <col min="11" max="11" width="6.125" style="0" customWidth="1"/>
    <col min="12" max="12" width="11.00390625" style="0" customWidth="1"/>
    <col min="13" max="13" width="21.50390625" style="0" customWidth="1"/>
    <col min="14" max="14" width="10.375" style="0" customWidth="1"/>
    <col min="15" max="16" width="4.625" style="0" customWidth="1"/>
    <col min="17" max="17" width="11.00390625" style="0" customWidth="1"/>
    <col min="18" max="18" width="22.875" style="0" customWidth="1"/>
    <col min="19" max="19" width="11.00390625" style="0" customWidth="1"/>
    <col min="20" max="20" width="5.125" style="0" customWidth="1"/>
  </cols>
  <sheetData>
    <row r="1" spans="1:25" ht="19.5">
      <c r="A1" s="11" t="s">
        <v>85</v>
      </c>
      <c r="U1" s="34"/>
      <c r="V1" s="34"/>
      <c r="W1" s="34"/>
      <c r="X1" s="34"/>
      <c r="Y1" s="34"/>
    </row>
    <row r="2" spans="1:25" ht="18">
      <c r="A2" s="12" t="s">
        <v>63</v>
      </c>
      <c r="U2" s="34"/>
      <c r="V2" s="34"/>
      <c r="W2" s="34"/>
      <c r="X2" s="34"/>
      <c r="Y2" s="34"/>
    </row>
    <row r="3" spans="3:25" ht="15">
      <c r="C3"/>
      <c r="U3" s="34"/>
      <c r="V3" s="34"/>
      <c r="W3" s="34"/>
      <c r="X3" s="34"/>
      <c r="Y3" s="34"/>
    </row>
    <row r="4" spans="1:25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8"/>
      <c r="V4" s="38"/>
      <c r="W4" s="38"/>
      <c r="X4" s="34"/>
      <c r="Y4" s="34"/>
    </row>
    <row r="5" spans="1:25" ht="18">
      <c r="A5" s="12" t="s">
        <v>1</v>
      </c>
      <c r="B5" s="12"/>
      <c r="C5" s="12"/>
      <c r="D5" s="12"/>
      <c r="E5" s="12"/>
      <c r="F5" s="12"/>
      <c r="G5" s="12" t="s">
        <v>26</v>
      </c>
      <c r="H5" s="12"/>
      <c r="I5" s="12"/>
      <c r="J5" s="12"/>
      <c r="K5" s="12"/>
      <c r="L5" s="12" t="s">
        <v>27</v>
      </c>
      <c r="M5" s="12"/>
      <c r="N5" s="12"/>
      <c r="O5" s="12"/>
      <c r="P5" s="12"/>
      <c r="Q5" s="12" t="s">
        <v>15</v>
      </c>
      <c r="R5" s="13"/>
      <c r="S5" s="13"/>
      <c r="T5" s="13"/>
      <c r="U5" s="38"/>
      <c r="V5" s="38"/>
      <c r="W5" s="38"/>
      <c r="X5" s="34"/>
      <c r="Y5" s="34"/>
    </row>
    <row r="6" spans="1:25" ht="18">
      <c r="A6" s="13"/>
      <c r="B6" s="14" t="s">
        <v>16</v>
      </c>
      <c r="C6" s="14"/>
      <c r="D6" s="14"/>
      <c r="E6" s="14">
        <v>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8"/>
      <c r="V6" s="38"/>
      <c r="W6" s="38"/>
      <c r="X6" s="34"/>
      <c r="Y6" s="34"/>
    </row>
    <row r="7" spans="1:25" ht="18">
      <c r="A7" s="15" t="s">
        <v>17</v>
      </c>
      <c r="B7" s="16">
        <v>1</v>
      </c>
      <c r="C7" s="50" t="s">
        <v>98</v>
      </c>
      <c r="D7" s="50">
        <v>16.5</v>
      </c>
      <c r="E7" s="17">
        <v>1</v>
      </c>
      <c r="F7" s="13"/>
      <c r="G7" s="13"/>
      <c r="H7" s="13"/>
      <c r="I7" s="13"/>
      <c r="J7" s="13"/>
      <c r="K7" s="18"/>
      <c r="L7" s="13"/>
      <c r="M7" s="13"/>
      <c r="N7" s="13"/>
      <c r="O7" s="13"/>
      <c r="P7" s="13"/>
      <c r="Q7" s="13"/>
      <c r="R7" s="13"/>
      <c r="S7" s="13"/>
      <c r="T7" s="13"/>
      <c r="U7" s="38"/>
      <c r="V7" s="38"/>
      <c r="W7" s="38"/>
      <c r="X7" s="34"/>
      <c r="Y7" s="34"/>
    </row>
    <row r="8" spans="1:25" ht="18">
      <c r="A8" s="19" t="s">
        <v>18</v>
      </c>
      <c r="B8" s="20">
        <v>12</v>
      </c>
      <c r="C8" s="50" t="s">
        <v>91</v>
      </c>
      <c r="D8" s="50">
        <v>8.43</v>
      </c>
      <c r="E8" s="21">
        <v>4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38"/>
      <c r="V8" s="38"/>
      <c r="W8" s="38"/>
      <c r="X8" s="34"/>
      <c r="Y8" s="34"/>
    </row>
    <row r="9" spans="1:25" ht="18">
      <c r="A9" s="22" t="s">
        <v>19</v>
      </c>
      <c r="B9" s="16">
        <v>13</v>
      </c>
      <c r="C9" s="50" t="s">
        <v>58</v>
      </c>
      <c r="D9" s="50">
        <v>10.17</v>
      </c>
      <c r="E9" s="17">
        <v>3</v>
      </c>
      <c r="F9" s="13"/>
      <c r="G9" s="14" t="s">
        <v>28</v>
      </c>
      <c r="H9" s="23" t="s">
        <v>29</v>
      </c>
      <c r="I9" s="23"/>
      <c r="J9" s="14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38"/>
      <c r="V9" s="38"/>
      <c r="W9" s="38"/>
      <c r="X9" s="34"/>
      <c r="Y9" s="34"/>
    </row>
    <row r="10" spans="1:25" ht="18">
      <c r="A10" s="24" t="s">
        <v>20</v>
      </c>
      <c r="B10" s="25">
        <v>24</v>
      </c>
      <c r="C10" s="85" t="s">
        <v>66</v>
      </c>
      <c r="D10" s="50">
        <v>12.34</v>
      </c>
      <c r="E10" s="26">
        <v>2</v>
      </c>
      <c r="F10" s="13"/>
      <c r="G10" s="15" t="s">
        <v>17</v>
      </c>
      <c r="H10" s="27" t="str">
        <f>IF(E7=1,C7,(IF(E8=1,C8,(IF(E9=1,C9,(IF(E10=1,C10,1.1)))))))</f>
        <v>Harry Phillips</v>
      </c>
      <c r="I10" s="41">
        <v>10.8</v>
      </c>
      <c r="J10" s="28">
        <v>4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8"/>
      <c r="V10" s="38"/>
      <c r="W10" s="38"/>
      <c r="X10" s="34"/>
      <c r="Y10" s="34"/>
    </row>
    <row r="11" spans="1:25" ht="18">
      <c r="A11" s="18"/>
      <c r="B11" s="18"/>
      <c r="C11" s="18"/>
      <c r="D11" s="18"/>
      <c r="E11" s="18"/>
      <c r="F11" s="13"/>
      <c r="G11" s="19" t="s">
        <v>18</v>
      </c>
      <c r="H11" s="27" t="str">
        <f>IF(E7=2,C7,(IF(E8=2,C8,(IF(E9=2,C9,(IF(E10=2,C10,2.1)))))))</f>
        <v>Joel Vaughan</v>
      </c>
      <c r="I11" s="27">
        <v>12.8</v>
      </c>
      <c r="J11" s="16">
        <v>2</v>
      </c>
      <c r="K11" s="13"/>
      <c r="L11" s="18"/>
      <c r="M11" s="18"/>
      <c r="N11" s="18"/>
      <c r="O11" s="18"/>
      <c r="P11" s="13"/>
      <c r="Q11" s="13"/>
      <c r="R11" s="13"/>
      <c r="S11" s="13"/>
      <c r="T11" s="13"/>
      <c r="U11" s="38"/>
      <c r="V11" s="38"/>
      <c r="W11" s="38"/>
      <c r="X11" s="34"/>
      <c r="Y11" s="34"/>
    </row>
    <row r="12" spans="1:25" ht="18">
      <c r="A12" s="18"/>
      <c r="B12" s="14" t="s">
        <v>21</v>
      </c>
      <c r="C12" s="14"/>
      <c r="D12" s="14"/>
      <c r="E12" s="14">
        <v>2</v>
      </c>
      <c r="F12" s="13"/>
      <c r="G12" s="22" t="s">
        <v>19</v>
      </c>
      <c r="H12" s="27" t="str">
        <f>IF(E13=1,C13,(IF(E14=1,C14,(IF(E15=1,C15,(IF(E16=1,C16,1.2)))))))</f>
        <v>Darcy Plitz</v>
      </c>
      <c r="I12" s="27">
        <v>12.83</v>
      </c>
      <c r="J12" s="16">
        <v>1</v>
      </c>
      <c r="K12" s="13"/>
      <c r="L12" s="18"/>
      <c r="M12" s="18"/>
      <c r="N12" s="18"/>
      <c r="O12" s="18"/>
      <c r="P12" s="13"/>
      <c r="Q12" s="13"/>
      <c r="R12" s="13"/>
      <c r="S12" s="13"/>
      <c r="T12" s="13"/>
      <c r="U12" s="38"/>
      <c r="V12" s="38"/>
      <c r="W12" s="38"/>
      <c r="X12" s="34"/>
      <c r="Y12" s="34"/>
    </row>
    <row r="13" spans="1:25" ht="18">
      <c r="A13" s="15" t="s">
        <v>17</v>
      </c>
      <c r="B13" s="28">
        <v>6</v>
      </c>
      <c r="C13" s="50" t="s">
        <v>59</v>
      </c>
      <c r="D13" s="50">
        <v>7.8</v>
      </c>
      <c r="E13" s="28">
        <v>2</v>
      </c>
      <c r="F13" s="13"/>
      <c r="G13" s="24" t="s">
        <v>20</v>
      </c>
      <c r="H13" s="27" t="str">
        <f>IF(E13=2,C13,(IF(E14=2,C14,(IF(E15=2,C15,(IF(E16=2,C16,2.2)))))))</f>
        <v>Van Whiteman</v>
      </c>
      <c r="I13" s="42">
        <v>11.77</v>
      </c>
      <c r="J13" s="25">
        <v>3</v>
      </c>
      <c r="K13" s="13"/>
      <c r="L13" s="18"/>
      <c r="M13" s="18"/>
      <c r="N13" s="18"/>
      <c r="O13" s="13"/>
      <c r="P13" s="13"/>
      <c r="Q13" s="13"/>
      <c r="R13" s="13"/>
      <c r="S13" s="13"/>
      <c r="T13" s="13"/>
      <c r="U13" s="38"/>
      <c r="V13" s="38"/>
      <c r="W13" s="38"/>
      <c r="X13" s="34"/>
      <c r="Y13" s="34"/>
    </row>
    <row r="14" spans="1:25" ht="18">
      <c r="A14" s="19" t="s">
        <v>18</v>
      </c>
      <c r="B14" s="16">
        <v>7</v>
      </c>
      <c r="C14" s="50" t="s">
        <v>99</v>
      </c>
      <c r="D14" s="50">
        <v>9.67</v>
      </c>
      <c r="E14" s="16">
        <v>1</v>
      </c>
      <c r="F14" s="13"/>
      <c r="G14" s="13"/>
      <c r="H14" s="13"/>
      <c r="I14" s="13"/>
      <c r="J14" s="13"/>
      <c r="K14" s="13"/>
      <c r="L14" s="18"/>
      <c r="M14" s="18"/>
      <c r="N14" s="18"/>
      <c r="O14" s="13"/>
      <c r="P14" s="13"/>
      <c r="Q14" s="13"/>
      <c r="R14" s="13"/>
      <c r="S14" s="13"/>
      <c r="T14" s="13"/>
      <c r="U14" s="38"/>
      <c r="V14" s="38"/>
      <c r="W14" s="38"/>
      <c r="X14" s="34"/>
      <c r="Y14" s="34"/>
    </row>
    <row r="15" spans="1:25" ht="18">
      <c r="A15" s="22" t="s">
        <v>19</v>
      </c>
      <c r="B15" s="16">
        <v>18</v>
      </c>
      <c r="C15" s="50" t="s">
        <v>100</v>
      </c>
      <c r="D15" s="50">
        <v>4.16</v>
      </c>
      <c r="E15" s="16">
        <v>4</v>
      </c>
      <c r="F15" s="13"/>
      <c r="G15" s="13"/>
      <c r="H15" s="13"/>
      <c r="I15" s="13"/>
      <c r="J15" s="13"/>
      <c r="K15" s="13"/>
      <c r="L15" s="18"/>
      <c r="M15" s="18"/>
      <c r="N15" s="18"/>
      <c r="O15" s="13"/>
      <c r="P15" s="13"/>
      <c r="Q15" s="13"/>
      <c r="R15" s="13"/>
      <c r="S15" s="13"/>
      <c r="T15" s="13"/>
      <c r="U15" s="38"/>
      <c r="V15" s="38"/>
      <c r="W15" s="38"/>
      <c r="X15" s="34"/>
      <c r="Y15" s="34"/>
    </row>
    <row r="16" spans="1:25" ht="18">
      <c r="A16" s="24" t="s">
        <v>20</v>
      </c>
      <c r="B16" s="25">
        <v>19</v>
      </c>
      <c r="C16" s="50" t="s">
        <v>101</v>
      </c>
      <c r="D16" s="50">
        <v>4.5</v>
      </c>
      <c r="E16" s="25">
        <v>3</v>
      </c>
      <c r="F16" s="13"/>
      <c r="G16" s="13"/>
      <c r="H16" s="13"/>
      <c r="I16" s="13"/>
      <c r="J16" s="13"/>
      <c r="K16" s="13"/>
      <c r="L16" s="14" t="s">
        <v>30</v>
      </c>
      <c r="M16" s="23" t="s">
        <v>31</v>
      </c>
      <c r="N16" s="23"/>
      <c r="O16" s="14">
        <v>10</v>
      </c>
      <c r="P16" s="13"/>
      <c r="Q16" s="13"/>
      <c r="R16" s="13"/>
      <c r="S16" s="13"/>
      <c r="T16" s="13"/>
      <c r="U16" s="45"/>
      <c r="V16" s="45"/>
      <c r="W16" s="37"/>
      <c r="X16" s="34"/>
      <c r="Y16" s="34"/>
    </row>
    <row r="17" spans="1:25" ht="18">
      <c r="A17" s="18"/>
      <c r="B17" s="18"/>
      <c r="C17" s="18"/>
      <c r="D17" s="18"/>
      <c r="E17" s="18"/>
      <c r="F17" s="13"/>
      <c r="G17" s="13"/>
      <c r="H17" s="13"/>
      <c r="I17" s="13"/>
      <c r="J17" s="13"/>
      <c r="K17" s="13"/>
      <c r="L17" s="15" t="s">
        <v>17</v>
      </c>
      <c r="M17" s="27" t="str">
        <f>IF(J10=1,H10,(IF(J11=1,H11,(IF(J12=1,H12,(IF(J13=1,H13,1.7)))))))</f>
        <v>Darcy Plitz</v>
      </c>
      <c r="N17" s="27">
        <v>14</v>
      </c>
      <c r="O17" s="16">
        <v>2</v>
      </c>
      <c r="P17" s="13"/>
      <c r="Q17" s="13"/>
      <c r="R17" s="13"/>
      <c r="S17" s="13"/>
      <c r="T17" s="13"/>
      <c r="U17" s="38"/>
      <c r="V17" s="38"/>
      <c r="W17" s="37"/>
      <c r="X17" s="34"/>
      <c r="Y17" s="34"/>
    </row>
    <row r="18" spans="1:25" ht="18">
      <c r="A18" s="18"/>
      <c r="B18" s="14" t="s">
        <v>23</v>
      </c>
      <c r="C18" s="14"/>
      <c r="D18" s="14"/>
      <c r="E18" s="14">
        <v>3</v>
      </c>
      <c r="F18" s="13"/>
      <c r="G18" s="13"/>
      <c r="H18" s="13"/>
      <c r="I18" s="13"/>
      <c r="J18" s="13"/>
      <c r="K18" s="13"/>
      <c r="L18" s="19" t="s">
        <v>18</v>
      </c>
      <c r="M18" s="27" t="str">
        <f>IF(J22=2,H22,(IF(J23=2,H23,(IF(J24=2,H24,(IF(J25=2,H25,2.8)))))))</f>
        <v>Axel Rose-Curotta</v>
      </c>
      <c r="N18" s="27">
        <v>17.1</v>
      </c>
      <c r="O18" s="16">
        <v>1</v>
      </c>
      <c r="P18" s="13"/>
      <c r="Q18" s="13"/>
      <c r="R18" s="13"/>
      <c r="S18" s="13"/>
      <c r="T18" s="13"/>
      <c r="U18" s="38"/>
      <c r="V18" s="38"/>
      <c r="W18" s="37"/>
      <c r="X18" s="34"/>
      <c r="Y18" s="34"/>
    </row>
    <row r="19" spans="1:25" ht="18">
      <c r="A19" s="15" t="s">
        <v>17</v>
      </c>
      <c r="B19" s="28">
        <v>4</v>
      </c>
      <c r="C19" s="50" t="s">
        <v>65</v>
      </c>
      <c r="D19" s="50" t="s">
        <v>154</v>
      </c>
      <c r="E19" s="28"/>
      <c r="F19" s="13"/>
      <c r="G19" s="13"/>
      <c r="H19" s="13"/>
      <c r="I19" s="13"/>
      <c r="J19" s="13"/>
      <c r="K19" s="13"/>
      <c r="L19" s="22" t="s">
        <v>19</v>
      </c>
      <c r="M19" s="27" t="str">
        <f>IF(J34=2,H34,(IF(J35=2,H35,(IF(J36=2,H36,(IF(J37=2,H37,2.9)))))))</f>
        <v>Mike Clayton-brown</v>
      </c>
      <c r="N19" s="27">
        <v>10.5</v>
      </c>
      <c r="O19" s="16">
        <v>3</v>
      </c>
      <c r="P19" s="13"/>
      <c r="Q19" s="13"/>
      <c r="R19" s="13"/>
      <c r="S19" s="13"/>
      <c r="T19" s="13"/>
      <c r="U19" s="38"/>
      <c r="V19" s="38"/>
      <c r="W19" s="37"/>
      <c r="X19" s="34"/>
      <c r="Y19" s="34"/>
    </row>
    <row r="20" spans="1:25" ht="18">
      <c r="A20" s="19" t="s">
        <v>18</v>
      </c>
      <c r="B20" s="16">
        <v>9</v>
      </c>
      <c r="C20" s="50" t="s">
        <v>102</v>
      </c>
      <c r="D20" s="50">
        <v>15</v>
      </c>
      <c r="E20" s="16">
        <v>1</v>
      </c>
      <c r="F20" s="13"/>
      <c r="G20" s="18"/>
      <c r="H20" s="13"/>
      <c r="I20" s="13"/>
      <c r="J20" s="18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8"/>
      <c r="V20" s="38"/>
      <c r="W20" s="37"/>
      <c r="X20" s="34"/>
      <c r="Y20" s="34"/>
    </row>
    <row r="21" spans="1:25" ht="18">
      <c r="A21" s="22" t="s">
        <v>19</v>
      </c>
      <c r="B21" s="16">
        <v>16</v>
      </c>
      <c r="C21" s="50" t="s">
        <v>103</v>
      </c>
      <c r="D21" s="50">
        <v>10.43</v>
      </c>
      <c r="E21" s="16">
        <v>2</v>
      </c>
      <c r="F21" s="13"/>
      <c r="G21" s="14" t="s">
        <v>28</v>
      </c>
      <c r="H21" s="23" t="s">
        <v>32</v>
      </c>
      <c r="I21" s="23"/>
      <c r="J21" s="14">
        <v>8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38"/>
      <c r="V21" s="38"/>
      <c r="W21" s="38"/>
      <c r="X21" s="34"/>
      <c r="Y21" s="34"/>
    </row>
    <row r="22" spans="1:25" ht="18">
      <c r="A22" s="24" t="s">
        <v>20</v>
      </c>
      <c r="B22" s="25">
        <v>21</v>
      </c>
      <c r="C22" s="50" t="s">
        <v>104</v>
      </c>
      <c r="D22" s="50">
        <v>5.97</v>
      </c>
      <c r="E22" s="25">
        <v>3</v>
      </c>
      <c r="F22" s="13"/>
      <c r="G22" s="15" t="s">
        <v>17</v>
      </c>
      <c r="H22" s="27" t="str">
        <f>IF(E19=1,C19,(IF(E20=1,C20,(IF(E21=1,C21,(IF(E22=1,C22,1.3)))))))</f>
        <v>Axel Rose-Curotta</v>
      </c>
      <c r="I22" s="47">
        <v>13.57</v>
      </c>
      <c r="J22" s="29">
        <v>2</v>
      </c>
      <c r="K22" s="13"/>
      <c r="L22" s="18"/>
      <c r="M22" s="30"/>
      <c r="N22" s="30"/>
      <c r="O22" s="18"/>
      <c r="P22" s="13"/>
      <c r="Q22" s="14" t="s">
        <v>33</v>
      </c>
      <c r="R22" s="23" t="s">
        <v>22</v>
      </c>
      <c r="S22" s="23"/>
      <c r="T22" s="14">
        <v>12</v>
      </c>
      <c r="U22" s="38"/>
      <c r="V22" s="38"/>
      <c r="W22" s="38"/>
      <c r="X22" s="34"/>
      <c r="Y22" s="34"/>
    </row>
    <row r="23" spans="1:25" ht="18">
      <c r="A23" s="18"/>
      <c r="B23" s="18"/>
      <c r="C23" s="18"/>
      <c r="D23" s="18"/>
      <c r="E23" s="18"/>
      <c r="F23" s="13"/>
      <c r="G23" s="19" t="s">
        <v>18</v>
      </c>
      <c r="H23" s="27" t="str">
        <f>IF(E19=2,C19,(IF(E20=2,C20,(IF(E21=2,C21,(IF(E22=2,C22,2.3)))))))</f>
        <v>Luke McCartney</v>
      </c>
      <c r="I23" s="9">
        <v>9.5</v>
      </c>
      <c r="J23" s="17">
        <v>4</v>
      </c>
      <c r="K23" s="13"/>
      <c r="L23" s="18"/>
      <c r="M23" s="13"/>
      <c r="N23" s="13"/>
      <c r="O23" s="18"/>
      <c r="P23" s="13"/>
      <c r="Q23" s="15" t="s">
        <v>17</v>
      </c>
      <c r="R23" s="27" t="s">
        <v>156</v>
      </c>
      <c r="S23" s="49">
        <v>10.07</v>
      </c>
      <c r="T23" s="17">
        <v>4</v>
      </c>
      <c r="U23" s="34"/>
      <c r="V23" s="34"/>
      <c r="W23" s="34"/>
      <c r="X23" s="34"/>
      <c r="Y23" s="34"/>
    </row>
    <row r="24" spans="1:25" ht="18">
      <c r="A24" s="13"/>
      <c r="B24" s="14" t="s">
        <v>25</v>
      </c>
      <c r="C24" s="14"/>
      <c r="D24" s="14"/>
      <c r="E24" s="14">
        <v>4</v>
      </c>
      <c r="F24" s="13"/>
      <c r="G24" s="22" t="s">
        <v>19</v>
      </c>
      <c r="H24" s="27" t="str">
        <f>IF(E25=1,C25,(IF(E26=1,C26,(IF(E27=1,C27,(IF(E28=1,C28,1.4)))))))</f>
        <v>Connor Lee</v>
      </c>
      <c r="I24" s="48">
        <v>15.5</v>
      </c>
      <c r="J24" s="21">
        <v>1</v>
      </c>
      <c r="K24" s="13"/>
      <c r="L24" s="18"/>
      <c r="M24" s="13"/>
      <c r="N24" s="13"/>
      <c r="O24" s="18"/>
      <c r="P24" s="13"/>
      <c r="Q24" s="19" t="s">
        <v>18</v>
      </c>
      <c r="R24" s="27" t="s">
        <v>99</v>
      </c>
      <c r="S24" s="49">
        <v>12.27</v>
      </c>
      <c r="T24" s="17">
        <v>2</v>
      </c>
      <c r="U24" s="34"/>
      <c r="V24" s="34"/>
      <c r="W24" s="34"/>
      <c r="X24" s="34"/>
      <c r="Y24" s="34"/>
    </row>
    <row r="25" spans="1:25" ht="18">
      <c r="A25" s="15" t="s">
        <v>17</v>
      </c>
      <c r="B25" s="28">
        <v>3</v>
      </c>
      <c r="C25" s="50" t="s">
        <v>105</v>
      </c>
      <c r="D25" s="50">
        <v>9.87</v>
      </c>
      <c r="E25" s="28">
        <v>2</v>
      </c>
      <c r="F25" s="13"/>
      <c r="G25" s="24" t="s">
        <v>20</v>
      </c>
      <c r="H25" s="27" t="str">
        <f>IF(E25=2,C25,(IF(E26=2,C26,(IF(E27=2,C27,(IF(E28=2,C28,2.4)))))))</f>
        <v>Arch Whiteman</v>
      </c>
      <c r="I25" s="9">
        <v>11.77</v>
      </c>
      <c r="J25" s="17">
        <v>3</v>
      </c>
      <c r="K25" s="13"/>
      <c r="L25" s="13"/>
      <c r="M25" s="13"/>
      <c r="N25" s="13"/>
      <c r="O25" s="13"/>
      <c r="P25" s="13"/>
      <c r="Q25" s="22" t="s">
        <v>19</v>
      </c>
      <c r="R25" s="27" t="str">
        <f>IF(O29=1,M29,(IF(O30=1,M30,(IF(O31=1,M31,1.11)))))</f>
        <v>Tommy Golsby-Smith</v>
      </c>
      <c r="S25" s="9">
        <v>12.6</v>
      </c>
      <c r="T25" s="17">
        <v>1</v>
      </c>
      <c r="U25" s="34"/>
      <c r="V25" s="34"/>
      <c r="W25" s="34"/>
      <c r="X25" s="34"/>
      <c r="Y25" s="34"/>
    </row>
    <row r="26" spans="1:25" ht="18">
      <c r="A26" s="19" t="s">
        <v>18</v>
      </c>
      <c r="B26" s="16">
        <v>10</v>
      </c>
      <c r="C26" s="50" t="s">
        <v>64</v>
      </c>
      <c r="D26" s="50">
        <v>10.93</v>
      </c>
      <c r="E26" s="16">
        <v>1</v>
      </c>
      <c r="F26" s="13"/>
      <c r="G26" s="18"/>
      <c r="H26" s="18"/>
      <c r="I26" s="18"/>
      <c r="J26" s="18"/>
      <c r="K26" s="13"/>
      <c r="L26" s="13"/>
      <c r="M26" s="13"/>
      <c r="N26" s="13"/>
      <c r="O26" s="13"/>
      <c r="P26" s="13"/>
      <c r="Q26" s="24" t="s">
        <v>20</v>
      </c>
      <c r="R26" s="27" t="str">
        <f>IF(O29=2,M29,(IF(O30=2,M30,(IF(O31=2,M31,2.11)))))</f>
        <v>Connor Lee</v>
      </c>
      <c r="S26" s="10">
        <v>11.57</v>
      </c>
      <c r="T26" s="26">
        <v>3</v>
      </c>
      <c r="U26" s="34"/>
      <c r="V26" s="34"/>
      <c r="W26" s="34"/>
      <c r="X26" s="34"/>
      <c r="Y26" s="34"/>
    </row>
    <row r="27" spans="1:25" ht="18">
      <c r="A27" s="22" t="s">
        <v>19</v>
      </c>
      <c r="B27" s="16">
        <v>15</v>
      </c>
      <c r="C27" s="50" t="s">
        <v>106</v>
      </c>
      <c r="D27" s="50">
        <v>8.57</v>
      </c>
      <c r="E27" s="16">
        <v>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4"/>
      <c r="V27" s="34"/>
      <c r="W27" s="34"/>
      <c r="X27" s="34"/>
      <c r="Y27" s="34"/>
    </row>
    <row r="28" spans="1:25" ht="18">
      <c r="A28" s="24" t="s">
        <v>20</v>
      </c>
      <c r="B28" s="25">
        <v>22</v>
      </c>
      <c r="C28" s="50" t="s">
        <v>107</v>
      </c>
      <c r="D28" s="50">
        <v>5.83</v>
      </c>
      <c r="E28" s="25">
        <v>4</v>
      </c>
      <c r="F28" s="13"/>
      <c r="G28" s="13"/>
      <c r="H28" s="13"/>
      <c r="I28" s="13"/>
      <c r="J28" s="13"/>
      <c r="K28" s="13"/>
      <c r="L28" s="14" t="s">
        <v>30</v>
      </c>
      <c r="M28" s="23" t="s">
        <v>34</v>
      </c>
      <c r="N28" s="23"/>
      <c r="O28" s="14">
        <v>11</v>
      </c>
      <c r="P28" s="14"/>
      <c r="Q28" s="13"/>
      <c r="R28" s="13"/>
      <c r="S28" s="13"/>
      <c r="T28" s="13"/>
      <c r="U28" s="38"/>
      <c r="V28" s="38"/>
      <c r="W28" s="38"/>
      <c r="X28" s="34"/>
      <c r="Y28" s="34"/>
    </row>
    <row r="29" spans="1:25" ht="1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5" t="s">
        <v>17</v>
      </c>
      <c r="M29" s="27" t="str">
        <f>IF(J10=2,H10,(IF(J11=2,H11,(IF(J12=2,H12,(IF(J13=2,H13,2.7)))))))</f>
        <v>Joel Vaughan</v>
      </c>
      <c r="N29" s="27">
        <v>12.03</v>
      </c>
      <c r="O29" s="16">
        <v>3</v>
      </c>
      <c r="P29" s="13"/>
      <c r="Q29" s="13"/>
      <c r="R29" s="13"/>
      <c r="S29" s="13"/>
      <c r="T29" s="13"/>
      <c r="U29" s="38"/>
      <c r="V29" s="38"/>
      <c r="W29" s="38"/>
      <c r="X29" s="34"/>
      <c r="Y29" s="34"/>
    </row>
    <row r="30" spans="1:25" ht="18">
      <c r="A30" s="13"/>
      <c r="B30" s="14" t="s">
        <v>35</v>
      </c>
      <c r="C30" s="14"/>
      <c r="D30" s="14"/>
      <c r="E30" s="14">
        <v>5</v>
      </c>
      <c r="F30" s="13"/>
      <c r="G30" s="13"/>
      <c r="H30" s="13"/>
      <c r="I30" s="13"/>
      <c r="J30" s="13"/>
      <c r="K30" s="13"/>
      <c r="L30" s="19" t="s">
        <v>18</v>
      </c>
      <c r="M30" s="27" t="str">
        <f>IF(J22=1,H22,(IF(J23=1,H23,(IF(J24=1,H24,(IF(J25=1,H25,1.8)))))))</f>
        <v>Connor Lee</v>
      </c>
      <c r="N30" s="27">
        <v>13.57</v>
      </c>
      <c r="O30" s="16">
        <v>2</v>
      </c>
      <c r="P30" s="13"/>
      <c r="Q30" s="13"/>
      <c r="R30" s="13"/>
      <c r="S30" s="13"/>
      <c r="T30" s="13"/>
      <c r="U30" s="38"/>
      <c r="V30" s="38"/>
      <c r="W30" s="38"/>
      <c r="X30" s="34"/>
      <c r="Y30" s="34"/>
    </row>
    <row r="31" spans="1:25" ht="18">
      <c r="A31" s="15" t="s">
        <v>17</v>
      </c>
      <c r="B31" s="28">
        <v>5</v>
      </c>
      <c r="C31" s="50" t="s">
        <v>108</v>
      </c>
      <c r="D31" s="50">
        <v>13.5</v>
      </c>
      <c r="E31" s="28">
        <v>1</v>
      </c>
      <c r="F31" s="13"/>
      <c r="G31" s="13"/>
      <c r="H31" s="13"/>
      <c r="I31" s="13"/>
      <c r="J31" s="13"/>
      <c r="K31" s="13"/>
      <c r="L31" s="22" t="s">
        <v>19</v>
      </c>
      <c r="M31" s="27" t="str">
        <f>IF(J34=1,H34,(IF(J35=1,H35,(IF(J36=1,H36,(IF(J37=1,H37,1.9)))))))</f>
        <v>Tommy Golsby-Smith</v>
      </c>
      <c r="N31" s="27">
        <v>13.57</v>
      </c>
      <c r="O31" s="16">
        <v>1</v>
      </c>
      <c r="P31" s="13"/>
      <c r="Q31" s="13"/>
      <c r="R31" s="13"/>
      <c r="S31" s="13"/>
      <c r="T31" s="13"/>
      <c r="U31" s="38"/>
      <c r="V31" s="38"/>
      <c r="W31" s="38"/>
      <c r="X31" s="34"/>
      <c r="Y31" s="34"/>
    </row>
    <row r="32" spans="1:25" ht="18">
      <c r="A32" s="19" t="s">
        <v>18</v>
      </c>
      <c r="B32" s="16">
        <v>8</v>
      </c>
      <c r="C32" s="50" t="s">
        <v>109</v>
      </c>
      <c r="D32" s="50">
        <v>10.33</v>
      </c>
      <c r="E32" s="16">
        <v>2</v>
      </c>
      <c r="F32" s="13"/>
      <c r="G32" s="13"/>
      <c r="H32" s="13"/>
      <c r="I32" s="13"/>
      <c r="J32" s="13"/>
      <c r="K32" s="13"/>
      <c r="L32" s="18"/>
      <c r="M32" s="18"/>
      <c r="N32" s="18"/>
      <c r="O32" s="18"/>
      <c r="P32" s="13"/>
      <c r="Q32" s="13"/>
      <c r="R32" s="13"/>
      <c r="S32" s="13"/>
      <c r="T32" s="13"/>
      <c r="U32" s="38"/>
      <c r="V32" s="38"/>
      <c r="W32" s="38"/>
      <c r="X32" s="34"/>
      <c r="Y32" s="34"/>
    </row>
    <row r="33" spans="1:25" ht="18">
      <c r="A33" s="22" t="s">
        <v>19</v>
      </c>
      <c r="B33" s="16">
        <v>17</v>
      </c>
      <c r="C33" s="50" t="s">
        <v>110</v>
      </c>
      <c r="D33" s="50">
        <v>5.63</v>
      </c>
      <c r="E33" s="16">
        <v>4</v>
      </c>
      <c r="F33" s="13"/>
      <c r="G33" s="14" t="s">
        <v>28</v>
      </c>
      <c r="H33" s="23" t="s">
        <v>36</v>
      </c>
      <c r="I33" s="23"/>
      <c r="J33" s="14">
        <v>9</v>
      </c>
      <c r="K33" s="14"/>
      <c r="L33" s="18"/>
      <c r="M33" s="18"/>
      <c r="N33" s="18"/>
      <c r="O33" s="18"/>
      <c r="P33" s="13"/>
      <c r="Q33" s="13"/>
      <c r="R33" s="13"/>
      <c r="S33" s="13"/>
      <c r="T33" s="13"/>
      <c r="U33" s="38"/>
      <c r="V33" s="38"/>
      <c r="W33" s="38"/>
      <c r="X33" s="34"/>
      <c r="Y33" s="34"/>
    </row>
    <row r="34" spans="1:25" ht="18">
      <c r="A34" s="24" t="s">
        <v>20</v>
      </c>
      <c r="B34" s="25">
        <v>20</v>
      </c>
      <c r="C34" s="50" t="s">
        <v>111</v>
      </c>
      <c r="D34" s="50">
        <v>8.03</v>
      </c>
      <c r="E34" s="25">
        <v>3</v>
      </c>
      <c r="F34" s="13"/>
      <c r="G34" s="15" t="s">
        <v>17</v>
      </c>
      <c r="H34" s="27" t="str">
        <f>IF(E31=1,C31,(IF(E32=1,C32,(IF(E33=1,C33,(IF(E34=1,C34,1.5)))))))</f>
        <v>Mike Clayton-brown</v>
      </c>
      <c r="I34" s="41">
        <v>12.6</v>
      </c>
      <c r="J34" s="28">
        <v>2</v>
      </c>
      <c r="K34" s="13"/>
      <c r="L34" s="18"/>
      <c r="M34" s="18"/>
      <c r="N34" s="18"/>
      <c r="O34" s="18"/>
      <c r="P34" s="13"/>
      <c r="Q34" s="13"/>
      <c r="R34" s="13"/>
      <c r="S34" s="13"/>
      <c r="T34" s="13"/>
      <c r="U34" s="38"/>
      <c r="V34" s="38"/>
      <c r="W34" s="38"/>
      <c r="X34" s="34"/>
      <c r="Y34" s="34"/>
    </row>
    <row r="35" spans="1:25" ht="18">
      <c r="A35" s="18"/>
      <c r="B35" s="18"/>
      <c r="C35" s="18"/>
      <c r="D35" s="18"/>
      <c r="E35" s="18"/>
      <c r="F35" s="13"/>
      <c r="G35" s="19" t="s">
        <v>18</v>
      </c>
      <c r="H35" s="27" t="str">
        <f>IF(E31=2,C31,(IF(E32=2,C32,(IF(E33=2,C33,(IF(E34=2,C34,2.5)))))))</f>
        <v>Tommy Golsby-Smith</v>
      </c>
      <c r="I35" s="27">
        <v>17.67</v>
      </c>
      <c r="J35" s="16">
        <v>1</v>
      </c>
      <c r="K35" s="13"/>
      <c r="L35" s="18"/>
      <c r="M35" s="18"/>
      <c r="N35" s="18"/>
      <c r="O35" s="18"/>
      <c r="P35" s="13"/>
      <c r="Q35" s="13"/>
      <c r="R35" s="13"/>
      <c r="S35" s="13"/>
      <c r="T35" s="13"/>
      <c r="U35" s="38"/>
      <c r="V35" s="38"/>
      <c r="W35" s="38"/>
      <c r="X35" s="34"/>
      <c r="Y35" s="34"/>
    </row>
    <row r="36" spans="1:25" ht="18">
      <c r="A36" s="18"/>
      <c r="B36" s="14" t="s">
        <v>37</v>
      </c>
      <c r="C36" s="14"/>
      <c r="D36" s="14"/>
      <c r="E36" s="14">
        <v>6</v>
      </c>
      <c r="F36" s="13"/>
      <c r="G36" s="22" t="s">
        <v>19</v>
      </c>
      <c r="H36" s="27" t="str">
        <f>IF(E37=1,C37,(IF(E38=1,C38,(IF(E39=1,C39,(IF(E40=1,C40,1.6)))))))</f>
        <v>Ross Cadden</v>
      </c>
      <c r="I36" s="27">
        <v>9.24</v>
      </c>
      <c r="J36" s="16">
        <v>4</v>
      </c>
      <c r="K36" s="13"/>
      <c r="L36" s="18"/>
      <c r="M36" s="18"/>
      <c r="N36" s="18"/>
      <c r="O36" s="18"/>
      <c r="P36" s="13"/>
      <c r="Q36" s="13"/>
      <c r="R36" s="13"/>
      <c r="S36" s="13"/>
      <c r="T36" s="13"/>
      <c r="U36" s="38"/>
      <c r="V36" s="38"/>
      <c r="W36" s="38"/>
      <c r="X36" s="34"/>
      <c r="Y36" s="34"/>
    </row>
    <row r="37" spans="1:25" ht="18">
      <c r="A37" s="15" t="s">
        <v>17</v>
      </c>
      <c r="B37" s="28">
        <v>2</v>
      </c>
      <c r="C37" s="50" t="s">
        <v>112</v>
      </c>
      <c r="D37" s="50">
        <v>9.23</v>
      </c>
      <c r="E37" s="28">
        <v>3</v>
      </c>
      <c r="F37" s="13"/>
      <c r="G37" s="24" t="s">
        <v>20</v>
      </c>
      <c r="H37" s="27" t="str">
        <f>IF(E37=2,C37,(IF(E38=2,C38,(IF(E39=2,C39,(IF(E40=2,C40,2.6)))))))</f>
        <v>Tiaan Cronje</v>
      </c>
      <c r="I37" s="42">
        <v>9.5</v>
      </c>
      <c r="J37" s="25">
        <v>3</v>
      </c>
      <c r="K37" s="13"/>
      <c r="L37" s="18"/>
      <c r="M37" s="18"/>
      <c r="N37" s="18"/>
      <c r="O37" s="18"/>
      <c r="P37" s="13"/>
      <c r="Q37" s="13"/>
      <c r="R37" s="13"/>
      <c r="S37" s="13"/>
      <c r="T37" s="13"/>
      <c r="U37" s="38"/>
      <c r="V37" s="38"/>
      <c r="W37" s="38"/>
      <c r="X37" s="34"/>
      <c r="Y37" s="34"/>
    </row>
    <row r="38" spans="1:25" ht="18">
      <c r="A38" s="19" t="s">
        <v>18</v>
      </c>
      <c r="B38" s="16">
        <v>11</v>
      </c>
      <c r="C38" s="50" t="s">
        <v>92</v>
      </c>
      <c r="D38" s="50">
        <v>11.43</v>
      </c>
      <c r="E38" s="16">
        <v>1</v>
      </c>
      <c r="F38" s="13"/>
      <c r="G38" s="18"/>
      <c r="H38" s="18"/>
      <c r="I38" s="18"/>
      <c r="J38" s="18"/>
      <c r="K38" s="13"/>
      <c r="L38" s="18"/>
      <c r="M38" s="18"/>
      <c r="N38" s="18"/>
      <c r="O38" s="18"/>
      <c r="P38" s="13"/>
      <c r="Q38" s="13"/>
      <c r="R38" s="13"/>
      <c r="S38" s="13"/>
      <c r="T38" s="13"/>
      <c r="U38" s="38"/>
      <c r="V38" s="38"/>
      <c r="W38" s="38"/>
      <c r="X38" s="34"/>
      <c r="Y38" s="34"/>
    </row>
    <row r="39" spans="1:25" ht="18">
      <c r="A39" s="22" t="s">
        <v>19</v>
      </c>
      <c r="B39" s="16">
        <v>14</v>
      </c>
      <c r="C39" s="50" t="s">
        <v>113</v>
      </c>
      <c r="D39" s="50">
        <v>9.8</v>
      </c>
      <c r="E39" s="16">
        <v>2</v>
      </c>
      <c r="F39" s="13"/>
      <c r="G39" s="18"/>
      <c r="H39" s="18"/>
      <c r="I39" s="18"/>
      <c r="J39" s="18"/>
      <c r="K39" s="13"/>
      <c r="L39" s="18"/>
      <c r="M39" s="18"/>
      <c r="N39" s="18"/>
      <c r="O39" s="18"/>
      <c r="P39" s="13"/>
      <c r="Q39" s="13"/>
      <c r="R39" s="13"/>
      <c r="S39" s="13"/>
      <c r="T39" s="13"/>
      <c r="U39" s="38"/>
      <c r="V39" s="38"/>
      <c r="W39" s="38"/>
      <c r="X39" s="34"/>
      <c r="Y39" s="34"/>
    </row>
    <row r="40" spans="1:23" ht="18">
      <c r="A40" s="24" t="s">
        <v>20</v>
      </c>
      <c r="B40" s="25">
        <v>23</v>
      </c>
      <c r="C40" s="50" t="s">
        <v>114</v>
      </c>
      <c r="D40" s="50">
        <v>7.44</v>
      </c>
      <c r="E40" s="16">
        <v>4</v>
      </c>
      <c r="F40" s="13"/>
      <c r="G40" s="18"/>
      <c r="H40" s="18"/>
      <c r="I40" s="18"/>
      <c r="J40" s="18"/>
      <c r="K40" s="13"/>
      <c r="L40" s="18"/>
      <c r="M40" s="18"/>
      <c r="N40" s="18"/>
      <c r="O40" s="18"/>
      <c r="P40" s="13"/>
      <c r="Q40" s="13"/>
      <c r="R40" s="13"/>
      <c r="S40" s="13"/>
      <c r="T40" s="13"/>
      <c r="U40" s="18"/>
      <c r="V40" s="18"/>
      <c r="W40" s="13"/>
    </row>
    <row r="41" spans="6:23" ht="18">
      <c r="F41" s="13"/>
      <c r="G41" s="13"/>
      <c r="H41" s="13"/>
      <c r="I41" s="13"/>
      <c r="J41" s="13"/>
      <c r="K41" s="13"/>
      <c r="L41" s="13"/>
      <c r="M41" s="18"/>
      <c r="N41" s="18"/>
      <c r="O41" s="18"/>
      <c r="P41" s="18"/>
      <c r="Q41" s="18"/>
      <c r="R41" s="13"/>
      <c r="S41" s="18"/>
      <c r="T41" s="18"/>
      <c r="U41" s="18"/>
      <c r="V41" s="18"/>
      <c r="W41" s="13"/>
    </row>
    <row r="42" spans="6:23" ht="18">
      <c r="F42" s="13"/>
      <c r="L42" s="13"/>
      <c r="M42" s="18"/>
      <c r="N42" s="18"/>
      <c r="O42" s="18"/>
      <c r="P42" s="18"/>
      <c r="Q42" s="18"/>
      <c r="R42" s="13"/>
      <c r="S42" s="18"/>
      <c r="T42" s="18"/>
      <c r="U42" s="18"/>
      <c r="V42" s="18"/>
      <c r="W42" s="13"/>
    </row>
    <row r="43" spans="6:23" ht="18">
      <c r="F43" s="13"/>
      <c r="L43" s="13"/>
      <c r="M43" s="13"/>
      <c r="N43" s="13"/>
      <c r="O43" s="13"/>
      <c r="P43" s="13"/>
      <c r="Q43" s="13"/>
      <c r="R43" s="13"/>
      <c r="S43" s="18"/>
      <c r="T43" s="18"/>
      <c r="U43" s="18"/>
      <c r="V43" s="18"/>
      <c r="W43" s="13"/>
    </row>
    <row r="44" spans="6:23" ht="18">
      <c r="F44" s="13"/>
      <c r="L44" s="13"/>
      <c r="R44" s="13"/>
      <c r="S44" s="18"/>
      <c r="T44" s="18"/>
      <c r="U44" s="18"/>
      <c r="V44" s="18"/>
      <c r="W44" s="13"/>
    </row>
    <row r="45" spans="6:23" ht="18">
      <c r="F45" s="13"/>
      <c r="L45" s="13"/>
      <c r="R45" s="13"/>
      <c r="S45" s="13"/>
      <c r="T45" s="13"/>
      <c r="U45" s="13"/>
      <c r="V45" s="13"/>
      <c r="W45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2"/>
  <sheetViews>
    <sheetView zoomScale="70" zoomScaleNormal="70" workbookViewId="0" topLeftCell="A1">
      <selection activeCell="M11" sqref="M11"/>
    </sheetView>
  </sheetViews>
  <sheetFormatPr defaultColWidth="11.00390625" defaultRowHeight="15.75"/>
  <cols>
    <col min="1" max="1" width="10.375" style="0" customWidth="1"/>
    <col min="2" max="2" width="9.50390625" style="0" hidden="1" customWidth="1"/>
    <col min="3" max="3" width="25.125" style="0" customWidth="1"/>
    <col min="4" max="4" width="8.125" style="0" customWidth="1"/>
    <col min="5" max="5" width="7.625" style="0" customWidth="1"/>
    <col min="6" max="7" width="11.00390625" style="0" customWidth="1"/>
    <col min="8" max="8" width="17.625" style="0" customWidth="1"/>
    <col min="9" max="11" width="11.00390625" style="0" customWidth="1"/>
    <col min="12" max="12" width="9.625" style="0" customWidth="1"/>
    <col min="13" max="13" width="22.375" style="0" customWidth="1"/>
    <col min="14" max="14" width="11.00390625" style="0" customWidth="1"/>
    <col min="15" max="15" width="7.625" style="0" customWidth="1"/>
    <col min="16" max="16" width="6.375" style="0" customWidth="1"/>
    <col min="17" max="17" width="11.00390625" style="0" customWidth="1"/>
    <col min="18" max="18" width="20.125" style="0" customWidth="1"/>
    <col min="19" max="19" width="11.00390625" style="0" customWidth="1"/>
    <col min="20" max="20" width="5.50390625" style="0" customWidth="1"/>
    <col min="21" max="21" width="18.125" style="0" customWidth="1"/>
  </cols>
  <sheetData>
    <row r="1" ht="19.5">
      <c r="A1" s="11" t="s">
        <v>85</v>
      </c>
    </row>
    <row r="2" ht="19.5">
      <c r="A2" s="11" t="s">
        <v>40</v>
      </c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34"/>
      <c r="W4" s="34"/>
      <c r="X4" s="34"/>
      <c r="Y4" s="34"/>
      <c r="Z4" s="34"/>
      <c r="AA4" s="34"/>
    </row>
    <row r="5" spans="1:27" ht="18">
      <c r="A5" s="12" t="s">
        <v>1</v>
      </c>
      <c r="B5" s="12"/>
      <c r="C5" s="12"/>
      <c r="D5" s="12"/>
      <c r="E5" s="12"/>
      <c r="F5" s="12"/>
      <c r="G5" s="12" t="s">
        <v>26</v>
      </c>
      <c r="H5" s="12"/>
      <c r="I5" s="12"/>
      <c r="J5" s="12"/>
      <c r="K5" s="12"/>
      <c r="L5" s="12" t="s">
        <v>27</v>
      </c>
      <c r="M5" s="12"/>
      <c r="N5" s="12"/>
      <c r="O5" s="12"/>
      <c r="P5" s="12"/>
      <c r="Q5" s="12" t="s">
        <v>15</v>
      </c>
      <c r="R5" s="13"/>
      <c r="S5" s="13"/>
      <c r="T5" s="13"/>
      <c r="V5" s="34"/>
      <c r="W5" s="34"/>
      <c r="X5" s="34"/>
      <c r="Y5" s="34"/>
      <c r="Z5" s="34"/>
      <c r="AA5" s="34"/>
    </row>
    <row r="6" spans="1:27" ht="18">
      <c r="A6" s="13"/>
      <c r="B6" s="14" t="s">
        <v>16</v>
      </c>
      <c r="C6" s="14"/>
      <c r="D6" s="14"/>
      <c r="E6" s="14">
        <v>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V6" s="34"/>
      <c r="W6" s="34"/>
      <c r="X6" s="34"/>
      <c r="Y6" s="34"/>
      <c r="Z6" s="34"/>
      <c r="AA6" s="34"/>
    </row>
    <row r="7" spans="1:27" ht="18">
      <c r="A7" s="15" t="s">
        <v>17</v>
      </c>
      <c r="B7" s="16">
        <v>1</v>
      </c>
      <c r="C7" s="50" t="s">
        <v>66</v>
      </c>
      <c r="D7" s="50">
        <v>15.1</v>
      </c>
      <c r="E7" s="17">
        <v>1</v>
      </c>
      <c r="F7" s="13"/>
      <c r="G7" s="13"/>
      <c r="H7" s="13"/>
      <c r="I7" s="13"/>
      <c r="J7" s="13"/>
      <c r="K7" s="18"/>
      <c r="L7" s="13"/>
      <c r="M7" s="13"/>
      <c r="N7" s="13"/>
      <c r="O7" s="13"/>
      <c r="P7" s="13"/>
      <c r="Q7" s="13"/>
      <c r="R7" s="13"/>
      <c r="S7" s="13"/>
      <c r="T7" s="13"/>
      <c r="V7" s="34"/>
      <c r="W7" s="34"/>
      <c r="X7" s="34"/>
      <c r="Y7" s="34"/>
      <c r="Z7" s="34"/>
      <c r="AA7" s="34"/>
    </row>
    <row r="8" spans="1:27" ht="18">
      <c r="A8" s="19" t="s">
        <v>18</v>
      </c>
      <c r="B8" s="20">
        <v>12</v>
      </c>
      <c r="C8" s="50" t="s">
        <v>115</v>
      </c>
      <c r="D8" s="50">
        <v>7.36</v>
      </c>
      <c r="E8" s="21">
        <v>3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V8" s="34"/>
      <c r="W8" s="34"/>
      <c r="X8" s="34"/>
      <c r="Y8" s="34"/>
      <c r="Z8" s="34"/>
      <c r="AA8" s="34"/>
    </row>
    <row r="9" spans="1:27" ht="18">
      <c r="A9" s="22" t="s">
        <v>19</v>
      </c>
      <c r="B9" s="16">
        <v>13</v>
      </c>
      <c r="C9" s="50" t="s">
        <v>116</v>
      </c>
      <c r="D9" s="50">
        <v>6.56</v>
      </c>
      <c r="E9" s="17">
        <v>4</v>
      </c>
      <c r="F9" s="13"/>
      <c r="G9" s="14" t="s">
        <v>28</v>
      </c>
      <c r="H9" s="23" t="s">
        <v>29</v>
      </c>
      <c r="I9" s="23"/>
      <c r="J9" s="14">
        <v>7</v>
      </c>
      <c r="K9" s="13"/>
      <c r="L9" s="13"/>
      <c r="M9" s="13"/>
      <c r="N9" s="13"/>
      <c r="O9" s="13"/>
      <c r="P9" s="13"/>
      <c r="Q9" s="13"/>
      <c r="R9" s="13"/>
      <c r="S9" s="13"/>
      <c r="T9" s="13"/>
      <c r="V9" s="34"/>
      <c r="W9" s="34"/>
      <c r="X9" s="34"/>
      <c r="Y9" s="34"/>
      <c r="Z9" s="34"/>
      <c r="AA9" s="34"/>
    </row>
    <row r="10" spans="1:27" ht="18">
      <c r="A10" s="24" t="s">
        <v>20</v>
      </c>
      <c r="B10" s="25">
        <v>24</v>
      </c>
      <c r="C10" s="50" t="s">
        <v>117</v>
      </c>
      <c r="D10" s="50">
        <v>8.43</v>
      </c>
      <c r="E10" s="26">
        <v>2</v>
      </c>
      <c r="F10" s="13"/>
      <c r="G10" s="15" t="s">
        <v>17</v>
      </c>
      <c r="H10" s="27" t="str">
        <f>IF(E7=1,C7,(IF(E8=1,C8,(IF(E9=1,C9,(IF(E10=1,C10,1.1)))))))</f>
        <v>Joel Vaughan</v>
      </c>
      <c r="I10" s="41">
        <v>14.57</v>
      </c>
      <c r="J10" s="28">
        <v>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V10" s="34"/>
      <c r="W10" s="34"/>
      <c r="X10" s="34"/>
      <c r="Y10" s="34"/>
      <c r="Z10" s="34"/>
      <c r="AA10" s="34"/>
    </row>
    <row r="11" spans="1:27" ht="18">
      <c r="A11" s="18"/>
      <c r="B11" s="18"/>
      <c r="C11" s="18"/>
      <c r="D11" s="18"/>
      <c r="E11" s="18"/>
      <c r="F11" s="13"/>
      <c r="G11" s="19" t="s">
        <v>18</v>
      </c>
      <c r="H11" s="27" t="str">
        <f>IF(E7=2,C7,(IF(E8=2,C8,(IF(E9=2,C9,(IF(E10=2,C10,2.1)))))))</f>
        <v>Rusty Mortlock</v>
      </c>
      <c r="I11" s="27">
        <v>5.7</v>
      </c>
      <c r="J11" s="16">
        <v>4</v>
      </c>
      <c r="K11" s="13"/>
      <c r="L11" s="18"/>
      <c r="M11" s="18"/>
      <c r="N11" s="18"/>
      <c r="O11" s="18"/>
      <c r="P11" s="13"/>
      <c r="Q11" s="13"/>
      <c r="R11" s="13"/>
      <c r="S11" s="13"/>
      <c r="T11" s="13"/>
      <c r="V11" s="34"/>
      <c r="W11" s="34"/>
      <c r="X11" s="34"/>
      <c r="Y11" s="34"/>
      <c r="Z11" s="34"/>
      <c r="AA11" s="34"/>
    </row>
    <row r="12" spans="1:27" ht="18">
      <c r="A12" s="18"/>
      <c r="B12" s="14" t="s">
        <v>21</v>
      </c>
      <c r="C12" s="14"/>
      <c r="D12" s="14"/>
      <c r="E12" s="14">
        <v>2</v>
      </c>
      <c r="F12" s="13"/>
      <c r="G12" s="22" t="s">
        <v>19</v>
      </c>
      <c r="H12" s="27" t="str">
        <f>IF(E13=1,C13,(IF(E14=1,C14,(IF(E15=1,C15,(IF(E16=1,C16,1.2)))))))</f>
        <v>Saxon Reber</v>
      </c>
      <c r="I12" s="27">
        <v>9.6</v>
      </c>
      <c r="J12" s="16">
        <v>2</v>
      </c>
      <c r="K12" s="13"/>
      <c r="L12" s="18"/>
      <c r="M12" s="18"/>
      <c r="N12" s="18"/>
      <c r="O12" s="18"/>
      <c r="P12" s="13"/>
      <c r="Q12" s="13"/>
      <c r="R12" s="13"/>
      <c r="S12" s="13"/>
      <c r="T12" s="13"/>
      <c r="V12" s="34"/>
      <c r="W12" s="34"/>
      <c r="X12" s="34"/>
      <c r="Y12" s="34"/>
      <c r="Z12" s="34"/>
      <c r="AA12" s="34"/>
    </row>
    <row r="13" spans="1:27" ht="18">
      <c r="A13" s="15" t="s">
        <v>17</v>
      </c>
      <c r="B13" s="28">
        <v>6</v>
      </c>
      <c r="C13" s="50" t="s">
        <v>118</v>
      </c>
      <c r="D13" s="50">
        <v>12.34</v>
      </c>
      <c r="E13" s="28">
        <v>1</v>
      </c>
      <c r="F13" s="13"/>
      <c r="G13" s="24" t="s">
        <v>20</v>
      </c>
      <c r="H13" s="27" t="str">
        <f>IF(E13=2,C13,(IF(E14=2,C14,(IF(E15=2,C15,(IF(E16=2,C16,2.2)))))))</f>
        <v>Oscar Salt</v>
      </c>
      <c r="I13" s="42">
        <v>9.5</v>
      </c>
      <c r="J13" s="25">
        <v>3</v>
      </c>
      <c r="K13" s="13"/>
      <c r="L13" s="18"/>
      <c r="M13" s="18"/>
      <c r="N13" s="18"/>
      <c r="O13" s="13"/>
      <c r="P13" s="13"/>
      <c r="Q13" s="13"/>
      <c r="R13" s="13"/>
      <c r="S13" s="13"/>
      <c r="T13" s="13"/>
      <c r="V13" s="34"/>
      <c r="W13" s="34"/>
      <c r="X13" s="34"/>
      <c r="Y13" s="34"/>
      <c r="Z13" s="34"/>
      <c r="AA13" s="34"/>
    </row>
    <row r="14" spans="1:27" ht="18">
      <c r="A14" s="19" t="s">
        <v>18</v>
      </c>
      <c r="B14" s="16">
        <v>7</v>
      </c>
      <c r="C14" s="50" t="s">
        <v>119</v>
      </c>
      <c r="D14" s="50">
        <v>10.06</v>
      </c>
      <c r="E14" s="16">
        <v>2</v>
      </c>
      <c r="F14" s="13"/>
      <c r="G14" s="13"/>
      <c r="H14" s="13"/>
      <c r="I14" s="13"/>
      <c r="J14" s="13"/>
      <c r="K14" s="13"/>
      <c r="L14" s="18"/>
      <c r="M14" s="18"/>
      <c r="N14" s="18"/>
      <c r="O14" s="13"/>
      <c r="P14" s="13"/>
      <c r="Q14" s="13"/>
      <c r="R14" s="13"/>
      <c r="S14" s="13"/>
      <c r="T14" s="13"/>
      <c r="V14" s="34"/>
      <c r="W14" s="34"/>
      <c r="X14" s="34"/>
      <c r="Y14" s="34"/>
      <c r="Z14" s="34"/>
      <c r="AA14" s="34"/>
    </row>
    <row r="15" spans="1:27" ht="18">
      <c r="A15" s="22" t="s">
        <v>19</v>
      </c>
      <c r="B15" s="16">
        <v>18</v>
      </c>
      <c r="C15" s="50" t="s">
        <v>120</v>
      </c>
      <c r="D15" s="50">
        <v>6.6</v>
      </c>
      <c r="E15" s="16">
        <v>4</v>
      </c>
      <c r="F15" s="13"/>
      <c r="G15" s="13"/>
      <c r="H15" s="13"/>
      <c r="I15" s="13"/>
      <c r="J15" s="13"/>
      <c r="K15" s="13"/>
      <c r="L15" s="18"/>
      <c r="M15" s="18"/>
      <c r="N15" s="18"/>
      <c r="O15" s="13"/>
      <c r="P15" s="13"/>
      <c r="Q15" s="13"/>
      <c r="R15" s="13"/>
      <c r="S15" s="13"/>
      <c r="T15" s="13"/>
      <c r="V15" s="34"/>
      <c r="W15" s="34"/>
      <c r="X15" s="34"/>
      <c r="Y15" s="34"/>
      <c r="Z15" s="34"/>
      <c r="AA15" s="34"/>
    </row>
    <row r="16" spans="1:27" ht="18">
      <c r="A16" s="24" t="s">
        <v>20</v>
      </c>
      <c r="B16" s="25">
        <v>19</v>
      </c>
      <c r="C16" s="50" t="s">
        <v>121</v>
      </c>
      <c r="D16" s="50">
        <v>6.97</v>
      </c>
      <c r="E16" s="25">
        <v>3</v>
      </c>
      <c r="F16" s="13"/>
      <c r="G16" s="13"/>
      <c r="H16" s="13"/>
      <c r="I16" s="13"/>
      <c r="J16" s="13"/>
      <c r="K16" s="13"/>
      <c r="L16" s="14" t="s">
        <v>30</v>
      </c>
      <c r="M16" s="23" t="s">
        <v>31</v>
      </c>
      <c r="N16" s="23"/>
      <c r="O16" s="14">
        <v>10</v>
      </c>
      <c r="P16" s="13"/>
      <c r="Q16" s="13"/>
      <c r="R16" s="13"/>
      <c r="S16" s="13"/>
      <c r="T16" s="13"/>
      <c r="V16" s="34"/>
      <c r="W16" s="34"/>
      <c r="X16" s="34"/>
      <c r="Y16" s="34"/>
      <c r="Z16" s="34"/>
      <c r="AA16" s="34"/>
    </row>
    <row r="17" spans="1:27" ht="18">
      <c r="A17" s="18"/>
      <c r="B17" s="18"/>
      <c r="C17" s="18"/>
      <c r="D17" s="18"/>
      <c r="E17" s="18"/>
      <c r="F17" s="13"/>
      <c r="G17" s="13"/>
      <c r="H17" s="13"/>
      <c r="I17" s="13"/>
      <c r="J17" s="13"/>
      <c r="K17" s="13"/>
      <c r="L17" s="15" t="s">
        <v>17</v>
      </c>
      <c r="M17" s="27" t="str">
        <f>IF(J10=1,H10,(IF(J11=1,H11,(IF(J12=1,H12,(IF(J13=1,H13,1.7)))))))</f>
        <v>Joel Vaughan</v>
      </c>
      <c r="N17" s="27">
        <v>15</v>
      </c>
      <c r="O17" s="16">
        <v>1</v>
      </c>
      <c r="P17" s="13"/>
      <c r="Q17" s="13"/>
      <c r="R17" s="13"/>
      <c r="S17" s="13"/>
      <c r="T17" s="13"/>
      <c r="V17" s="34"/>
      <c r="W17" s="34"/>
      <c r="X17" s="34"/>
      <c r="Y17" s="34"/>
      <c r="Z17" s="34"/>
      <c r="AA17" s="34"/>
    </row>
    <row r="18" spans="1:27" ht="18">
      <c r="A18" s="18"/>
      <c r="B18" s="14" t="s">
        <v>23</v>
      </c>
      <c r="C18" s="14"/>
      <c r="D18" s="14"/>
      <c r="E18" s="14">
        <v>3</v>
      </c>
      <c r="F18" s="13"/>
      <c r="G18" s="13"/>
      <c r="H18" s="13"/>
      <c r="I18" s="13"/>
      <c r="J18" s="13"/>
      <c r="K18" s="13"/>
      <c r="L18" s="19" t="s">
        <v>18</v>
      </c>
      <c r="M18" s="27" t="str">
        <f>IF(J22=2,H22,(IF(J23=2,H23,(IF(J24=2,H24,(IF(J25=2,H25,2.8)))))))</f>
        <v>Gus Nicholson</v>
      </c>
      <c r="N18" s="27">
        <v>11.5</v>
      </c>
      <c r="O18" s="16">
        <v>2</v>
      </c>
      <c r="P18" s="13"/>
      <c r="Q18" s="13"/>
      <c r="R18" s="13"/>
      <c r="S18" s="13"/>
      <c r="T18" s="13"/>
      <c r="V18" s="34"/>
      <c r="W18" s="34"/>
      <c r="X18" s="34"/>
      <c r="Y18" s="34"/>
      <c r="Z18" s="34"/>
      <c r="AA18" s="34"/>
    </row>
    <row r="19" spans="1:27" ht="18">
      <c r="A19" s="15" t="s">
        <v>17</v>
      </c>
      <c r="B19" s="28">
        <v>4</v>
      </c>
      <c r="C19" s="50" t="s">
        <v>122</v>
      </c>
      <c r="D19" s="50">
        <v>15.67</v>
      </c>
      <c r="E19" s="28">
        <v>1</v>
      </c>
      <c r="F19" s="13"/>
      <c r="G19" s="13"/>
      <c r="H19" s="13"/>
      <c r="I19" s="13"/>
      <c r="J19" s="13"/>
      <c r="K19" s="13"/>
      <c r="L19" s="22" t="s">
        <v>19</v>
      </c>
      <c r="M19" s="27" t="str">
        <f>IF(J34=2,H34,(IF(J35=2,H35,(IF(J36=2,H36,(IF(J37=2,H37,2.9)))))))</f>
        <v>Kayle Enfield</v>
      </c>
      <c r="N19" s="27">
        <v>9.43</v>
      </c>
      <c r="O19" s="16">
        <v>3</v>
      </c>
      <c r="P19" s="13"/>
      <c r="Q19" s="13"/>
      <c r="R19" s="13"/>
      <c r="S19" s="13"/>
      <c r="T19" s="13"/>
      <c r="V19" s="34"/>
      <c r="W19" s="34"/>
      <c r="X19" s="34"/>
      <c r="Y19" s="34"/>
      <c r="Z19" s="34"/>
      <c r="AA19" s="34"/>
    </row>
    <row r="20" spans="1:27" ht="18">
      <c r="A20" s="19" t="s">
        <v>18</v>
      </c>
      <c r="B20" s="16">
        <v>9</v>
      </c>
      <c r="C20" s="50" t="s">
        <v>123</v>
      </c>
      <c r="D20" s="50">
        <v>8.7</v>
      </c>
      <c r="E20" s="16">
        <v>2</v>
      </c>
      <c r="F20" s="13"/>
      <c r="G20" s="18"/>
      <c r="H20" s="13"/>
      <c r="I20" s="13"/>
      <c r="J20" s="18"/>
      <c r="K20" s="13"/>
      <c r="L20" s="13"/>
      <c r="M20" s="13"/>
      <c r="N20" s="13"/>
      <c r="O20" s="13"/>
      <c r="P20" s="13"/>
      <c r="Q20" s="13"/>
      <c r="R20" s="13"/>
      <c r="S20" s="13"/>
      <c r="T20" s="13"/>
      <c r="V20" s="34"/>
      <c r="W20" s="34"/>
      <c r="X20" s="34"/>
      <c r="Y20" s="34"/>
      <c r="Z20" s="34"/>
      <c r="AA20" s="34"/>
    </row>
    <row r="21" spans="1:27" ht="18">
      <c r="A21" s="22" t="s">
        <v>19</v>
      </c>
      <c r="B21" s="16">
        <v>16</v>
      </c>
      <c r="C21" s="50" t="s">
        <v>124</v>
      </c>
      <c r="D21" s="50">
        <v>7.46</v>
      </c>
      <c r="E21" s="16">
        <v>3</v>
      </c>
      <c r="F21" s="13"/>
      <c r="G21" s="14" t="s">
        <v>28</v>
      </c>
      <c r="H21" s="23" t="s">
        <v>32</v>
      </c>
      <c r="I21" s="23"/>
      <c r="J21" s="14">
        <v>8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V21" s="34"/>
      <c r="W21" s="34"/>
      <c r="X21" s="34"/>
      <c r="Y21" s="34"/>
      <c r="Z21" s="34"/>
      <c r="AA21" s="34"/>
    </row>
    <row r="22" spans="1:27" ht="18">
      <c r="A22" s="24" t="s">
        <v>20</v>
      </c>
      <c r="B22" s="25">
        <v>21</v>
      </c>
      <c r="C22" s="50" t="s">
        <v>125</v>
      </c>
      <c r="D22" s="50">
        <v>3.47</v>
      </c>
      <c r="E22" s="25">
        <v>4</v>
      </c>
      <c r="F22" s="13"/>
      <c r="G22" s="15" t="s">
        <v>17</v>
      </c>
      <c r="H22" s="27" t="str">
        <f>IF(E19=1,C19,(IF(E20=1,C20,(IF(E21=1,C21,(IF(E22=1,C22,1.3)))))))</f>
        <v>Jordan Liackman</v>
      </c>
      <c r="I22" s="47">
        <v>10.93</v>
      </c>
      <c r="J22" s="29">
        <v>1</v>
      </c>
      <c r="K22" s="13"/>
      <c r="L22" s="18"/>
      <c r="M22" s="30"/>
      <c r="N22" s="30"/>
      <c r="O22" s="18"/>
      <c r="P22" s="13"/>
      <c r="Q22" s="14" t="s">
        <v>33</v>
      </c>
      <c r="R22" s="23" t="s">
        <v>22</v>
      </c>
      <c r="S22" s="23"/>
      <c r="T22" s="14">
        <v>12</v>
      </c>
      <c r="V22" s="34"/>
      <c r="W22" s="36"/>
      <c r="X22" s="45"/>
      <c r="Y22" s="45"/>
      <c r="Z22" s="45"/>
      <c r="AA22" s="37"/>
    </row>
    <row r="23" spans="1:27" ht="18">
      <c r="A23" s="18"/>
      <c r="B23" s="18"/>
      <c r="C23" s="18"/>
      <c r="D23" s="18"/>
      <c r="E23" s="18"/>
      <c r="F23" s="13"/>
      <c r="G23" s="19" t="s">
        <v>18</v>
      </c>
      <c r="H23" s="27" t="str">
        <f>IF(E19=2,C19,(IF(E20=2,C20,(IF(E21=2,C21,(IF(E22=2,C22,2.3)))))))</f>
        <v>Cooper Puttergill</v>
      </c>
      <c r="I23" s="9">
        <v>8.7</v>
      </c>
      <c r="J23" s="17">
        <v>4</v>
      </c>
      <c r="K23" s="13"/>
      <c r="L23" s="18"/>
      <c r="M23" s="13"/>
      <c r="N23" s="13"/>
      <c r="O23" s="18"/>
      <c r="P23" s="13"/>
      <c r="Q23" s="15" t="s">
        <v>17</v>
      </c>
      <c r="R23" s="31" t="s">
        <v>66</v>
      </c>
      <c r="S23" s="49">
        <v>9.9</v>
      </c>
      <c r="T23" s="17">
        <v>4</v>
      </c>
      <c r="V23" s="34"/>
      <c r="W23" s="46"/>
      <c r="X23" s="39"/>
      <c r="Y23" s="39"/>
      <c r="Z23" s="39"/>
      <c r="AA23" s="36"/>
    </row>
    <row r="24" spans="1:27" ht="18">
      <c r="A24" s="13"/>
      <c r="B24" s="14" t="s">
        <v>25</v>
      </c>
      <c r="C24" s="14"/>
      <c r="D24" s="14"/>
      <c r="E24" s="14">
        <v>4</v>
      </c>
      <c r="F24" s="13"/>
      <c r="G24" s="22" t="s">
        <v>19</v>
      </c>
      <c r="H24" s="27" t="str">
        <f>IF(E25=1,C25,(IF(E26=1,C26,(IF(E27=1,C27,(IF(E28=1,C28,1.4)))))))</f>
        <v>Axel Rose-Curotta</v>
      </c>
      <c r="I24" s="48">
        <v>9.43</v>
      </c>
      <c r="J24" s="21">
        <v>3</v>
      </c>
      <c r="K24" s="13"/>
      <c r="L24" s="18"/>
      <c r="M24" s="13"/>
      <c r="N24" s="13"/>
      <c r="O24" s="18"/>
      <c r="P24" s="13"/>
      <c r="Q24" s="19" t="s">
        <v>18</v>
      </c>
      <c r="R24" s="31" t="s">
        <v>110</v>
      </c>
      <c r="S24" s="49">
        <v>10.76</v>
      </c>
      <c r="T24" s="17">
        <v>3</v>
      </c>
      <c r="V24" s="34"/>
      <c r="W24" s="37"/>
      <c r="X24" s="39"/>
      <c r="Y24" s="39"/>
      <c r="Z24" s="39"/>
      <c r="AA24" s="36"/>
    </row>
    <row r="25" spans="1:27" ht="18">
      <c r="A25" s="15" t="s">
        <v>17</v>
      </c>
      <c r="B25" s="28">
        <v>3</v>
      </c>
      <c r="C25" s="50" t="s">
        <v>102</v>
      </c>
      <c r="D25" s="50">
        <v>16.67</v>
      </c>
      <c r="E25" s="28">
        <v>1</v>
      </c>
      <c r="F25" s="13"/>
      <c r="G25" s="24" t="s">
        <v>20</v>
      </c>
      <c r="H25" s="27" t="str">
        <f>IF(E25=2,C25,(IF(E26=2,C26,(IF(E27=2,C27,(IF(E28=2,C28,2.4)))))))</f>
        <v>Gus Nicholson</v>
      </c>
      <c r="I25" s="9">
        <v>9.63</v>
      </c>
      <c r="J25" s="17">
        <v>2</v>
      </c>
      <c r="K25" s="13"/>
      <c r="L25" s="13"/>
      <c r="M25" s="13"/>
      <c r="N25" s="13"/>
      <c r="O25" s="13"/>
      <c r="P25" s="13"/>
      <c r="Q25" s="22" t="s">
        <v>19</v>
      </c>
      <c r="R25" s="27" t="str">
        <f>IF(O29=1,M29,(IF(O30=1,M30,(IF(O31=1,M31,1.11)))))</f>
        <v>Saxon Reber</v>
      </c>
      <c r="S25" s="9">
        <v>16.3</v>
      </c>
      <c r="T25" s="17">
        <v>1</v>
      </c>
      <c r="V25" s="34"/>
      <c r="W25" s="37"/>
      <c r="X25" s="39"/>
      <c r="Y25" s="39"/>
      <c r="Z25" s="39"/>
      <c r="AA25" s="36"/>
    </row>
    <row r="26" spans="1:27" ht="18">
      <c r="A26" s="19" t="s">
        <v>18</v>
      </c>
      <c r="B26" s="16">
        <v>10</v>
      </c>
      <c r="C26" s="50" t="s">
        <v>126</v>
      </c>
      <c r="D26" s="50">
        <v>10.23</v>
      </c>
      <c r="E26" s="16">
        <v>3</v>
      </c>
      <c r="F26" s="13"/>
      <c r="G26" s="18"/>
      <c r="H26" s="18"/>
      <c r="I26" s="18"/>
      <c r="J26" s="18"/>
      <c r="K26" s="13"/>
      <c r="L26" s="13"/>
      <c r="M26" s="13"/>
      <c r="N26" s="13"/>
      <c r="O26" s="13"/>
      <c r="P26" s="13"/>
      <c r="Q26" s="24" t="s">
        <v>20</v>
      </c>
      <c r="R26" s="27" t="str">
        <f>IF(O29=2,M29,(IF(O30=2,M30,(IF(O31=2,M31,2.11)))))</f>
        <v>Mike Clayton-Brown</v>
      </c>
      <c r="S26" s="10">
        <v>15.24</v>
      </c>
      <c r="T26" s="26">
        <v>2</v>
      </c>
      <c r="V26" s="34"/>
      <c r="W26" s="46"/>
      <c r="X26" s="39"/>
      <c r="Y26" s="39"/>
      <c r="Z26" s="39"/>
      <c r="AA26" s="36"/>
    </row>
    <row r="27" spans="1:27" ht="18">
      <c r="A27" s="22" t="s">
        <v>19</v>
      </c>
      <c r="B27" s="16">
        <v>15</v>
      </c>
      <c r="C27" s="50" t="s">
        <v>110</v>
      </c>
      <c r="D27" s="50">
        <v>12.24</v>
      </c>
      <c r="E27" s="16">
        <v>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V27" s="34"/>
      <c r="W27" s="36"/>
      <c r="X27" s="36"/>
      <c r="Y27" s="36"/>
      <c r="Z27" s="36"/>
      <c r="AA27" s="36"/>
    </row>
    <row r="28" spans="1:27" ht="18">
      <c r="A28" s="24" t="s">
        <v>20</v>
      </c>
      <c r="B28" s="25">
        <v>22</v>
      </c>
      <c r="C28" s="50" t="s">
        <v>127</v>
      </c>
      <c r="D28" s="50">
        <v>9.5</v>
      </c>
      <c r="E28" s="25">
        <v>4</v>
      </c>
      <c r="F28" s="13"/>
      <c r="G28" s="13"/>
      <c r="H28" s="13"/>
      <c r="I28" s="13"/>
      <c r="J28" s="13"/>
      <c r="K28" s="13"/>
      <c r="L28" s="14" t="s">
        <v>30</v>
      </c>
      <c r="M28" s="23" t="s">
        <v>34</v>
      </c>
      <c r="N28" s="23"/>
      <c r="O28" s="14">
        <v>11</v>
      </c>
      <c r="P28" s="14"/>
      <c r="Q28" s="13"/>
      <c r="R28" s="13"/>
      <c r="S28" s="13"/>
      <c r="T28" s="13"/>
      <c r="V28" s="34"/>
      <c r="W28" s="34"/>
      <c r="X28" s="34"/>
      <c r="Y28" s="34"/>
      <c r="Z28" s="34"/>
      <c r="AA28" s="34"/>
    </row>
    <row r="29" spans="1:27" ht="1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5" t="s">
        <v>17</v>
      </c>
      <c r="M29" s="27" t="str">
        <f>IF(J10=2,H10,(IF(J11=2,H11,(IF(J12=2,H12,(IF(J13=2,H13,2.7)))))))</f>
        <v>Saxon Reber</v>
      </c>
      <c r="N29" s="27">
        <v>13.64</v>
      </c>
      <c r="O29" s="16">
        <v>1</v>
      </c>
      <c r="P29" s="13"/>
      <c r="Q29" s="13"/>
      <c r="R29" s="13"/>
      <c r="S29" s="13"/>
      <c r="T29" s="13"/>
      <c r="V29" s="34"/>
      <c r="W29" s="34"/>
      <c r="X29" s="34"/>
      <c r="Y29" s="34"/>
      <c r="Z29" s="34"/>
      <c r="AA29" s="34"/>
    </row>
    <row r="30" spans="1:27" ht="18">
      <c r="A30" s="13"/>
      <c r="B30" s="14" t="s">
        <v>35</v>
      </c>
      <c r="C30" s="14"/>
      <c r="D30" s="14"/>
      <c r="E30" s="14">
        <v>5</v>
      </c>
      <c r="F30" s="13"/>
      <c r="G30" s="13"/>
      <c r="H30" s="13"/>
      <c r="I30" s="13"/>
      <c r="J30" s="13"/>
      <c r="K30" s="13"/>
      <c r="L30" s="19" t="s">
        <v>18</v>
      </c>
      <c r="M30" s="27" t="str">
        <f>IF(J22=1,H22,(IF(J23=1,H23,(IF(J24=1,H24,(IF(J25=1,H25,1.8)))))))</f>
        <v>Jordan Liackman</v>
      </c>
      <c r="N30" s="27">
        <v>10.33</v>
      </c>
      <c r="O30" s="16">
        <v>3</v>
      </c>
      <c r="P30" s="13"/>
      <c r="Q30" s="13"/>
      <c r="R30" s="13"/>
      <c r="S30" s="13"/>
      <c r="T30" s="13"/>
      <c r="V30" s="34"/>
      <c r="W30" s="34"/>
      <c r="X30" s="34"/>
      <c r="Y30" s="34"/>
      <c r="Z30" s="34"/>
      <c r="AA30" s="34"/>
    </row>
    <row r="31" spans="1:27" ht="18">
      <c r="A31" s="15" t="s">
        <v>17</v>
      </c>
      <c r="B31" s="28">
        <v>5</v>
      </c>
      <c r="C31" s="50" t="s">
        <v>128</v>
      </c>
      <c r="D31" s="50">
        <v>11.46</v>
      </c>
      <c r="E31" s="28">
        <v>1</v>
      </c>
      <c r="F31" s="13"/>
      <c r="G31" s="13"/>
      <c r="H31" s="13"/>
      <c r="I31" s="13"/>
      <c r="J31" s="13"/>
      <c r="K31" s="13"/>
      <c r="L31" s="22" t="s">
        <v>19</v>
      </c>
      <c r="M31" s="27" t="str">
        <f>IF(J34=1,H34,(IF(J35=1,H35,(IF(J36=1,H36,(IF(J37=1,H37,1.9)))))))</f>
        <v>Mike Clayton-Brown</v>
      </c>
      <c r="N31" s="27">
        <v>13.53</v>
      </c>
      <c r="O31" s="16">
        <v>2</v>
      </c>
      <c r="P31" s="13"/>
      <c r="Q31" s="13"/>
      <c r="R31" s="13"/>
      <c r="S31" s="13"/>
      <c r="T31" s="13"/>
      <c r="V31" s="34"/>
      <c r="W31" s="34"/>
      <c r="X31" s="34"/>
      <c r="Y31" s="34"/>
      <c r="Z31" s="34"/>
      <c r="AA31" s="34"/>
    </row>
    <row r="32" spans="1:27" ht="18">
      <c r="A32" s="19" t="s">
        <v>18</v>
      </c>
      <c r="B32" s="16">
        <v>8</v>
      </c>
      <c r="C32" s="50" t="s">
        <v>129</v>
      </c>
      <c r="D32" s="50">
        <v>10.74</v>
      </c>
      <c r="E32" s="16">
        <v>2</v>
      </c>
      <c r="F32" s="13"/>
      <c r="G32" s="13"/>
      <c r="H32" s="13"/>
      <c r="I32" s="13"/>
      <c r="J32" s="13"/>
      <c r="K32" s="13"/>
      <c r="L32" s="18"/>
      <c r="M32" s="18"/>
      <c r="N32" s="18"/>
      <c r="O32" s="18"/>
      <c r="P32" s="13"/>
      <c r="Q32" s="13"/>
      <c r="R32" s="13"/>
      <c r="S32" s="13"/>
      <c r="T32" s="13"/>
      <c r="V32" s="34"/>
      <c r="W32" s="34"/>
      <c r="X32" s="34"/>
      <c r="Y32" s="34"/>
      <c r="Z32" s="34"/>
      <c r="AA32" s="34"/>
    </row>
    <row r="33" spans="1:27" ht="18">
      <c r="A33" s="22" t="s">
        <v>19</v>
      </c>
      <c r="B33" s="16">
        <v>17</v>
      </c>
      <c r="C33" s="50" t="s">
        <v>130</v>
      </c>
      <c r="D33" s="50">
        <v>7.47</v>
      </c>
      <c r="E33" s="16">
        <v>4</v>
      </c>
      <c r="F33" s="13"/>
      <c r="G33" s="14" t="s">
        <v>28</v>
      </c>
      <c r="H33" s="23" t="s">
        <v>36</v>
      </c>
      <c r="I33" s="23"/>
      <c r="J33" s="14">
        <v>9</v>
      </c>
      <c r="K33" s="14"/>
      <c r="L33" s="18"/>
      <c r="M33" s="18"/>
      <c r="N33" s="18"/>
      <c r="O33" s="18"/>
      <c r="P33" s="13"/>
      <c r="Q33" s="13"/>
      <c r="R33" s="13"/>
      <c r="S33" s="13"/>
      <c r="T33" s="13"/>
      <c r="V33" s="34"/>
      <c r="W33" s="34"/>
      <c r="X33" s="34"/>
      <c r="Y33" s="34"/>
      <c r="Z33" s="34"/>
      <c r="AA33" s="34"/>
    </row>
    <row r="34" spans="1:27" ht="18">
      <c r="A34" s="24" t="s">
        <v>20</v>
      </c>
      <c r="B34" s="25">
        <v>20</v>
      </c>
      <c r="C34" s="50" t="s">
        <v>131</v>
      </c>
      <c r="D34" s="50">
        <v>9.64</v>
      </c>
      <c r="E34" s="25">
        <v>3</v>
      </c>
      <c r="F34" s="13"/>
      <c r="G34" s="15" t="s">
        <v>17</v>
      </c>
      <c r="H34" s="27" t="str">
        <f>IF(E31=1,C31,(IF(E32=1,C32,(IF(E33=1,C33,(IF(E34=1,C34,1.5)))))))</f>
        <v>Logan Steinwede</v>
      </c>
      <c r="I34" s="41">
        <v>7.6</v>
      </c>
      <c r="J34" s="28">
        <v>4</v>
      </c>
      <c r="K34" s="13"/>
      <c r="L34" s="18"/>
      <c r="M34" s="18"/>
      <c r="N34" s="18"/>
      <c r="O34" s="18"/>
      <c r="P34" s="13"/>
      <c r="Q34" s="13"/>
      <c r="R34" s="13"/>
      <c r="S34" s="13"/>
      <c r="T34" s="13"/>
      <c r="V34" s="34"/>
      <c r="W34" s="34"/>
      <c r="X34" s="34"/>
      <c r="Y34" s="34"/>
      <c r="Z34" s="34"/>
      <c r="AA34" s="34"/>
    </row>
    <row r="35" spans="1:27" ht="18">
      <c r="A35" s="18"/>
      <c r="B35" s="18"/>
      <c r="C35" s="18"/>
      <c r="D35" s="18"/>
      <c r="E35" s="18"/>
      <c r="F35" s="13"/>
      <c r="G35" s="19" t="s">
        <v>18</v>
      </c>
      <c r="H35" s="27" t="str">
        <f>IF(E31=2,C31,(IF(E32=2,C32,(IF(E33=2,C33,(IF(E34=2,C34,2.5)))))))</f>
        <v>Kayle Enfield</v>
      </c>
      <c r="I35" s="27">
        <v>9.17</v>
      </c>
      <c r="J35" s="16">
        <v>2</v>
      </c>
      <c r="K35" s="13"/>
      <c r="L35" s="18"/>
      <c r="M35" s="18"/>
      <c r="N35" s="18"/>
      <c r="O35" s="18"/>
      <c r="P35" s="13"/>
      <c r="Q35" s="13"/>
      <c r="R35" s="13"/>
      <c r="S35" s="13"/>
      <c r="T35" s="13"/>
      <c r="V35" s="34"/>
      <c r="W35" s="34"/>
      <c r="X35" s="34"/>
      <c r="Y35" s="34"/>
      <c r="Z35" s="34"/>
      <c r="AA35" s="34"/>
    </row>
    <row r="36" spans="1:27" ht="18">
      <c r="A36" s="18"/>
      <c r="B36" s="14" t="s">
        <v>37</v>
      </c>
      <c r="C36" s="14"/>
      <c r="D36" s="14"/>
      <c r="E36" s="14">
        <v>6</v>
      </c>
      <c r="F36" s="13"/>
      <c r="G36" s="22" t="s">
        <v>19</v>
      </c>
      <c r="H36" s="27" t="str">
        <f>IF(E37=1,C37,(IF(E38=1,C38,(IF(E39=1,C39,(IF(E40=1,C40,1.6)))))))</f>
        <v>Mike Clayton-Brown</v>
      </c>
      <c r="I36" s="27">
        <v>12.6</v>
      </c>
      <c r="J36" s="16">
        <v>1</v>
      </c>
      <c r="K36" s="13"/>
      <c r="L36" s="18"/>
      <c r="M36" s="18"/>
      <c r="N36" s="18"/>
      <c r="O36" s="18"/>
      <c r="P36" s="13"/>
      <c r="Q36" s="13"/>
      <c r="R36" s="13"/>
      <c r="S36" s="13"/>
      <c r="T36" s="13"/>
      <c r="V36" s="34"/>
      <c r="W36" s="34"/>
      <c r="X36" s="34"/>
      <c r="Y36" s="34"/>
      <c r="Z36" s="34"/>
      <c r="AA36" s="34"/>
    </row>
    <row r="37" spans="1:27" ht="18">
      <c r="A37" s="15" t="s">
        <v>17</v>
      </c>
      <c r="B37" s="28">
        <v>2</v>
      </c>
      <c r="C37" s="50" t="s">
        <v>57</v>
      </c>
      <c r="D37" s="50">
        <v>12.7</v>
      </c>
      <c r="E37" s="28">
        <v>1</v>
      </c>
      <c r="F37" s="13"/>
      <c r="G37" s="24" t="s">
        <v>20</v>
      </c>
      <c r="H37" s="27" t="str">
        <f>IF(E37=2,C37,(IF(E38=2,C38,(IF(E39=2,C39,(IF(E40=2,C40,2.6)))))))</f>
        <v>Joel Barry</v>
      </c>
      <c r="I37" s="42">
        <v>8.56</v>
      </c>
      <c r="J37" s="25">
        <v>3</v>
      </c>
      <c r="K37" s="13"/>
      <c r="L37" s="18"/>
      <c r="M37" s="18"/>
      <c r="N37" s="18"/>
      <c r="O37" s="18"/>
      <c r="P37" s="13"/>
      <c r="Q37" s="13"/>
      <c r="R37" s="13"/>
      <c r="S37" s="13"/>
      <c r="T37" s="13"/>
      <c r="V37" s="34"/>
      <c r="W37" s="34"/>
      <c r="X37" s="34"/>
      <c r="Y37" s="34"/>
      <c r="Z37" s="34"/>
      <c r="AA37" s="34"/>
    </row>
    <row r="38" spans="1:27" ht="18">
      <c r="A38" s="19" t="s">
        <v>18</v>
      </c>
      <c r="B38" s="16">
        <v>11</v>
      </c>
      <c r="C38" s="50" t="s">
        <v>132</v>
      </c>
      <c r="D38" s="50">
        <v>6.1</v>
      </c>
      <c r="E38" s="16">
        <v>4</v>
      </c>
      <c r="F38" s="13"/>
      <c r="G38" s="18"/>
      <c r="H38" s="18"/>
      <c r="I38" s="18"/>
      <c r="J38" s="18"/>
      <c r="K38" s="13"/>
      <c r="L38" s="18"/>
      <c r="M38" s="18"/>
      <c r="N38" s="18"/>
      <c r="O38" s="18"/>
      <c r="P38" s="13"/>
      <c r="Q38" s="13"/>
      <c r="R38" s="13"/>
      <c r="S38" s="13"/>
      <c r="T38" s="13"/>
      <c r="V38" s="34"/>
      <c r="W38" s="34"/>
      <c r="X38" s="34"/>
      <c r="Y38" s="34"/>
      <c r="Z38" s="34"/>
      <c r="AA38" s="34"/>
    </row>
    <row r="39" spans="1:27" ht="18">
      <c r="A39" s="22" t="s">
        <v>19</v>
      </c>
      <c r="B39" s="16">
        <v>14</v>
      </c>
      <c r="C39" s="50" t="s">
        <v>67</v>
      </c>
      <c r="D39" s="50">
        <v>7.37</v>
      </c>
      <c r="E39" s="16">
        <v>2</v>
      </c>
      <c r="F39" s="13"/>
      <c r="G39" s="18"/>
      <c r="H39" s="18"/>
      <c r="I39" s="18"/>
      <c r="J39" s="18"/>
      <c r="K39" s="13"/>
      <c r="L39" s="18"/>
      <c r="M39" s="18"/>
      <c r="N39" s="18"/>
      <c r="O39" s="18"/>
      <c r="P39" s="13"/>
      <c r="Q39" s="13"/>
      <c r="R39" s="13"/>
      <c r="S39" s="13"/>
      <c r="T39" s="13"/>
      <c r="V39" s="34"/>
      <c r="W39" s="34"/>
      <c r="X39" s="34"/>
      <c r="Y39" s="34"/>
      <c r="Z39" s="34"/>
      <c r="AA39" s="34"/>
    </row>
    <row r="40" spans="1:27" ht="18">
      <c r="A40" s="24" t="s">
        <v>20</v>
      </c>
      <c r="B40" s="25">
        <v>23</v>
      </c>
      <c r="C40" s="50" t="s">
        <v>133</v>
      </c>
      <c r="D40" s="50">
        <v>6.6</v>
      </c>
      <c r="E40" s="16">
        <v>3</v>
      </c>
      <c r="F40" s="13"/>
      <c r="G40" s="18"/>
      <c r="H40" s="18"/>
      <c r="I40" s="18"/>
      <c r="J40" s="18"/>
      <c r="K40" s="13"/>
      <c r="L40" s="18"/>
      <c r="M40" s="18"/>
      <c r="N40" s="18"/>
      <c r="O40" s="18"/>
      <c r="P40" s="13"/>
      <c r="Q40" s="13"/>
      <c r="R40" s="13"/>
      <c r="S40" s="13"/>
      <c r="T40" s="13"/>
      <c r="V40" s="34"/>
      <c r="W40" s="34"/>
      <c r="X40" s="34"/>
      <c r="Y40" s="34"/>
      <c r="Z40" s="34"/>
      <c r="AA40" s="34"/>
    </row>
    <row r="41" spans="1:27" ht="15">
      <c r="A41" s="43"/>
      <c r="B41" s="43"/>
      <c r="C41" s="43"/>
      <c r="D41" s="43"/>
      <c r="E41" s="43"/>
      <c r="G41" s="43"/>
      <c r="H41" s="43"/>
      <c r="I41" s="43"/>
      <c r="J41" s="43"/>
      <c r="V41" s="34"/>
      <c r="W41" s="34"/>
      <c r="X41" s="34"/>
      <c r="Y41" s="34"/>
      <c r="Z41" s="34"/>
      <c r="AA41" s="34"/>
    </row>
    <row r="42" spans="1:27" ht="18">
      <c r="A42" s="44"/>
      <c r="B42" s="38"/>
      <c r="C42" s="38"/>
      <c r="D42" s="38"/>
      <c r="E42" s="38"/>
      <c r="F42" s="37"/>
      <c r="G42" s="38"/>
      <c r="H42" s="44"/>
      <c r="I42" s="44"/>
      <c r="J42" s="39"/>
      <c r="K42" s="38"/>
      <c r="L42" s="38"/>
      <c r="M42" s="37"/>
      <c r="N42" s="37"/>
      <c r="O42" s="38"/>
      <c r="P42" s="38"/>
      <c r="Q42" s="38"/>
      <c r="R42" s="38"/>
      <c r="S42" s="38"/>
      <c r="T42" s="38"/>
      <c r="U42" s="38"/>
      <c r="V42" s="34"/>
      <c r="W42" s="34"/>
      <c r="X42" s="34"/>
      <c r="Y42" s="34"/>
      <c r="Z42" s="34"/>
      <c r="AA42" s="34"/>
    </row>
    <row r="43" spans="1:27" ht="18">
      <c r="A43" s="44"/>
      <c r="B43" s="38"/>
      <c r="C43" s="38"/>
      <c r="D43" s="38"/>
      <c r="E43" s="38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4"/>
      <c r="W43" s="34"/>
      <c r="X43" s="34"/>
      <c r="Y43" s="34"/>
      <c r="Z43" s="34"/>
      <c r="AA43" s="34"/>
    </row>
    <row r="44" spans="1:27" ht="18">
      <c r="A44" s="44"/>
      <c r="B44" s="38"/>
      <c r="C44" s="38"/>
      <c r="D44" s="38"/>
      <c r="E44" s="38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4"/>
      <c r="W44" s="34"/>
      <c r="X44" s="34"/>
      <c r="Y44" s="34"/>
      <c r="Z44" s="34"/>
      <c r="AA44" s="34"/>
    </row>
    <row r="45" spans="1:27" ht="18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4"/>
      <c r="W45" s="34"/>
      <c r="X45" s="34"/>
      <c r="Y45" s="34"/>
      <c r="Z45" s="34"/>
      <c r="AA45" s="34"/>
    </row>
    <row r="46" spans="1:27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7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4"/>
  <sheetViews>
    <sheetView zoomScale="70" zoomScaleNormal="70" workbookViewId="0" topLeftCell="A1">
      <selection activeCell="L29" sqref="L29"/>
    </sheetView>
  </sheetViews>
  <sheetFormatPr defaultColWidth="11.00390625" defaultRowHeight="15.75"/>
  <cols>
    <col min="1" max="1" width="14.125" style="0" customWidth="1"/>
    <col min="2" max="2" width="9.125" style="60" hidden="1" customWidth="1"/>
    <col min="3" max="3" width="24.375" style="51" customWidth="1"/>
    <col min="4" max="4" width="10.375" style="51" customWidth="1"/>
    <col min="5" max="6" width="8.625" style="0" customWidth="1"/>
    <col min="7" max="7" width="11.00390625" style="0" customWidth="1"/>
    <col min="8" max="8" width="20.125" style="0" customWidth="1"/>
    <col min="9" max="9" width="11.875" style="0" customWidth="1"/>
    <col min="10" max="12" width="11.00390625" style="0" customWidth="1"/>
    <col min="13" max="13" width="18.50390625" style="0" customWidth="1"/>
    <col min="14" max="14" width="11.00390625" style="0" customWidth="1"/>
    <col min="15" max="15" width="8.125" style="0" customWidth="1"/>
    <col min="16" max="16" width="11.00390625" style="0" customWidth="1"/>
    <col min="17" max="17" width="13.50390625" style="0" customWidth="1"/>
  </cols>
  <sheetData>
    <row r="1" ht="19.5">
      <c r="A1" s="11" t="s">
        <v>85</v>
      </c>
    </row>
    <row r="2" spans="1:27" ht="19.5">
      <c r="A2" s="11" t="s">
        <v>42</v>
      </c>
      <c r="B2" s="69"/>
      <c r="C2" s="68"/>
      <c r="D2" s="68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3:27" ht="18">
      <c r="C3"/>
      <c r="D3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4"/>
    </row>
    <row r="4" spans="1:27" ht="18">
      <c r="A4" s="12" t="s">
        <v>1</v>
      </c>
      <c r="B4" s="77"/>
      <c r="C4" s="12"/>
      <c r="D4" s="12"/>
      <c r="E4" s="12"/>
      <c r="F4" s="12"/>
      <c r="G4" s="12" t="s">
        <v>68</v>
      </c>
      <c r="H4" s="12"/>
      <c r="I4" s="12"/>
      <c r="J4" s="12"/>
      <c r="K4" s="12"/>
      <c r="L4" s="12" t="s">
        <v>15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4"/>
    </row>
    <row r="5" spans="1:27" ht="18">
      <c r="A5" s="13"/>
      <c r="B5" s="78" t="s">
        <v>16</v>
      </c>
      <c r="C5" s="13"/>
      <c r="D5" s="13"/>
      <c r="E5" s="13">
        <v>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4"/>
    </row>
    <row r="6" spans="1:27" ht="18">
      <c r="A6" s="6" t="s">
        <v>17</v>
      </c>
      <c r="B6" s="79">
        <v>1</v>
      </c>
      <c r="C6" s="50" t="s">
        <v>71</v>
      </c>
      <c r="D6" s="71">
        <v>13.27</v>
      </c>
      <c r="E6" s="28">
        <v>1</v>
      </c>
      <c r="F6" s="18"/>
      <c r="G6" s="13"/>
      <c r="H6" s="13"/>
      <c r="I6" s="13"/>
      <c r="J6" s="13"/>
      <c r="K6" s="13"/>
      <c r="L6" s="13"/>
      <c r="M6" s="13"/>
      <c r="N6" s="13"/>
      <c r="O6" s="13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4"/>
    </row>
    <row r="7" spans="1:27" ht="18">
      <c r="A7" s="70" t="s">
        <v>18</v>
      </c>
      <c r="B7" s="80">
        <v>8</v>
      </c>
      <c r="C7" s="50" t="s">
        <v>134</v>
      </c>
      <c r="D7" s="50">
        <v>2.66</v>
      </c>
      <c r="E7" s="16">
        <v>4</v>
      </c>
      <c r="F7" s="18"/>
      <c r="G7" s="13"/>
      <c r="H7" s="13"/>
      <c r="I7" s="13"/>
      <c r="J7" s="13"/>
      <c r="K7" s="13"/>
      <c r="L7" s="13"/>
      <c r="M7" s="13"/>
      <c r="N7" s="13"/>
      <c r="O7" s="13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4"/>
    </row>
    <row r="8" spans="1:27" ht="18">
      <c r="A8" s="7" t="s">
        <v>19</v>
      </c>
      <c r="B8" s="80">
        <v>9</v>
      </c>
      <c r="C8" s="50" t="s">
        <v>135</v>
      </c>
      <c r="D8" s="50">
        <v>9.66</v>
      </c>
      <c r="E8" s="16">
        <v>2</v>
      </c>
      <c r="F8" s="18"/>
      <c r="G8" s="75" t="s">
        <v>69</v>
      </c>
      <c r="H8" s="13"/>
      <c r="I8" s="13"/>
      <c r="J8" s="13">
        <v>5</v>
      </c>
      <c r="K8" s="13"/>
      <c r="L8" s="13"/>
      <c r="M8" s="13"/>
      <c r="N8" s="13"/>
      <c r="O8" s="13"/>
      <c r="P8" s="37"/>
      <c r="Q8" s="36"/>
      <c r="R8" s="36"/>
      <c r="S8" s="36"/>
      <c r="T8" s="36"/>
      <c r="U8" s="36"/>
      <c r="V8" s="37"/>
      <c r="W8" s="36"/>
      <c r="X8" s="36"/>
      <c r="Y8" s="36"/>
      <c r="Z8" s="36"/>
      <c r="AA8" s="34"/>
    </row>
    <row r="9" spans="1:27" ht="18">
      <c r="A9" s="8" t="s">
        <v>20</v>
      </c>
      <c r="B9" s="81">
        <v>16</v>
      </c>
      <c r="C9" s="52" t="s">
        <v>136</v>
      </c>
      <c r="D9" s="72">
        <v>5.17</v>
      </c>
      <c r="E9" s="25">
        <v>3</v>
      </c>
      <c r="F9" s="18"/>
      <c r="G9" s="6" t="s">
        <v>17</v>
      </c>
      <c r="H9" s="27" t="str">
        <f>IF(E6=1,C6,(IF(E7=1,C7,(IF(E8=1,C8,(IF(E9=1,C9,1.1)))))))</f>
        <v>Hugh Vaughan</v>
      </c>
      <c r="I9" s="41">
        <v>10.23</v>
      </c>
      <c r="J9" s="28">
        <v>3</v>
      </c>
      <c r="K9" s="13"/>
      <c r="L9" s="13"/>
      <c r="M9" s="13"/>
      <c r="N9" s="13"/>
      <c r="O9" s="13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4"/>
    </row>
    <row r="10" spans="1:27" ht="18">
      <c r="A10" s="13"/>
      <c r="B10" s="76"/>
      <c r="C10" s="13"/>
      <c r="D10" s="13"/>
      <c r="E10" s="13"/>
      <c r="F10" s="13"/>
      <c r="G10" s="70" t="s">
        <v>18</v>
      </c>
      <c r="H10" s="27" t="str">
        <f>IF(E12=1,C12,(IF(E13=1,C13,(IF(E14=1,C14,(IF(E15=1,C15,1.2)))))))</f>
        <v>Dominic Thomas</v>
      </c>
      <c r="I10" s="27">
        <v>11.1</v>
      </c>
      <c r="J10" s="16">
        <v>1</v>
      </c>
      <c r="K10" s="13"/>
      <c r="L10" s="13"/>
      <c r="M10" s="13"/>
      <c r="N10" s="13"/>
      <c r="O10" s="13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4"/>
    </row>
    <row r="11" spans="1:27" ht="18">
      <c r="A11" s="13"/>
      <c r="B11" s="76" t="s">
        <v>21</v>
      </c>
      <c r="C11" s="13"/>
      <c r="D11" s="13"/>
      <c r="E11" s="13">
        <v>2</v>
      </c>
      <c r="F11" s="13"/>
      <c r="G11" s="7" t="s">
        <v>19</v>
      </c>
      <c r="H11" s="27" t="str">
        <f>IF(E18=2,C18,(IF(E19=2,C19,(IF(E20=2,C20,(IF(E21=2,C21,2.3)))))))</f>
        <v>Tye Wicks</v>
      </c>
      <c r="I11" s="27">
        <v>5.67</v>
      </c>
      <c r="J11" s="16">
        <v>4</v>
      </c>
      <c r="K11" s="13"/>
      <c r="L11" s="13"/>
      <c r="M11" s="13"/>
      <c r="N11" s="13"/>
      <c r="O11" s="13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4"/>
    </row>
    <row r="12" spans="1:27" ht="18">
      <c r="A12" s="6" t="s">
        <v>17</v>
      </c>
      <c r="B12" s="79">
        <v>4</v>
      </c>
      <c r="C12" s="50" t="s">
        <v>137</v>
      </c>
      <c r="D12" s="71">
        <v>11.3</v>
      </c>
      <c r="E12" s="28">
        <v>3</v>
      </c>
      <c r="F12" s="18"/>
      <c r="G12" s="8" t="s">
        <v>20</v>
      </c>
      <c r="H12" s="27" t="str">
        <f>IF(E24=2,C24,(IF(E25=2,C25,(IF(E26=2,C26,(IF(E27=2,C27,2.4)))))))</f>
        <v>Manning Gregory</v>
      </c>
      <c r="I12" s="42">
        <v>10.83</v>
      </c>
      <c r="J12" s="25">
        <v>2</v>
      </c>
      <c r="K12" s="13"/>
      <c r="L12" s="13"/>
      <c r="M12" s="13"/>
      <c r="N12" s="13"/>
      <c r="O12" s="13"/>
      <c r="P12" s="37"/>
      <c r="Q12" s="45"/>
      <c r="R12" s="45"/>
      <c r="S12" s="45"/>
      <c r="T12" s="37"/>
      <c r="U12" s="36"/>
      <c r="V12" s="36"/>
      <c r="W12" s="36"/>
      <c r="X12" s="36"/>
      <c r="Y12" s="36"/>
      <c r="Z12" s="36"/>
      <c r="AA12" s="34"/>
    </row>
    <row r="13" spans="1:27" ht="18">
      <c r="A13" s="70" t="s">
        <v>18</v>
      </c>
      <c r="B13" s="80">
        <v>5</v>
      </c>
      <c r="C13" s="50" t="s">
        <v>72</v>
      </c>
      <c r="D13" s="50">
        <v>12.9</v>
      </c>
      <c r="E13" s="16">
        <v>1</v>
      </c>
      <c r="F13" s="18"/>
      <c r="G13" s="13"/>
      <c r="H13" s="13"/>
      <c r="I13" s="13"/>
      <c r="J13" s="13"/>
      <c r="K13" s="13"/>
      <c r="L13" s="13"/>
      <c r="M13" s="13"/>
      <c r="N13" s="13"/>
      <c r="O13" s="13"/>
      <c r="P13" s="37"/>
      <c r="Q13" s="39"/>
      <c r="R13" s="39"/>
      <c r="S13" s="39"/>
      <c r="T13" s="36"/>
      <c r="U13" s="36"/>
      <c r="V13" s="36"/>
      <c r="W13" s="36"/>
      <c r="X13" s="36"/>
      <c r="Y13" s="36"/>
      <c r="Z13" s="36"/>
      <c r="AA13" s="34"/>
    </row>
    <row r="14" spans="1:27" ht="18">
      <c r="A14" s="7" t="s">
        <v>19</v>
      </c>
      <c r="B14" s="80">
        <v>12</v>
      </c>
      <c r="C14" s="50" t="s">
        <v>138</v>
      </c>
      <c r="D14" s="50">
        <v>7.47</v>
      </c>
      <c r="E14" s="16">
        <v>4</v>
      </c>
      <c r="F14" s="18"/>
      <c r="G14" s="13"/>
      <c r="H14" s="13"/>
      <c r="I14" s="13"/>
      <c r="J14" s="13"/>
      <c r="K14" s="13"/>
      <c r="L14" s="13"/>
      <c r="M14" s="76" t="s">
        <v>22</v>
      </c>
      <c r="N14" s="76"/>
      <c r="O14" s="13">
        <v>7</v>
      </c>
      <c r="P14" s="32"/>
      <c r="Q14" s="39"/>
      <c r="R14" s="39"/>
      <c r="S14" s="39"/>
      <c r="T14" s="36"/>
      <c r="U14" s="36"/>
      <c r="V14" s="37"/>
      <c r="W14" s="45"/>
      <c r="X14" s="45"/>
      <c r="Y14" s="45"/>
      <c r="Z14" s="37"/>
      <c r="AA14" s="34"/>
    </row>
    <row r="15" spans="1:27" ht="18">
      <c r="A15" s="8" t="s">
        <v>20</v>
      </c>
      <c r="B15" s="81">
        <v>13</v>
      </c>
      <c r="C15" s="50" t="s">
        <v>139</v>
      </c>
      <c r="D15" s="72">
        <v>12.46</v>
      </c>
      <c r="E15" s="25">
        <v>2</v>
      </c>
      <c r="F15" s="18"/>
      <c r="G15" s="13"/>
      <c r="H15" s="13"/>
      <c r="I15" s="13"/>
      <c r="J15" s="13"/>
      <c r="K15" s="13"/>
      <c r="L15" s="6" t="s">
        <v>17</v>
      </c>
      <c r="M15" s="27" t="str">
        <f>IF(J9=1,H9,(IF(J10=1,H10,(IF(J11=1,H11,(IF(J12=1,H12,1.5)))))))</f>
        <v>Dominic Thomas</v>
      </c>
      <c r="N15" s="41">
        <v>9.7</v>
      </c>
      <c r="O15" s="28">
        <v>2</v>
      </c>
      <c r="P15" s="32"/>
      <c r="Q15" s="39"/>
      <c r="R15" s="39"/>
      <c r="S15" s="39"/>
      <c r="T15" s="36"/>
      <c r="U15" s="36"/>
      <c r="V15" s="37"/>
      <c r="W15" s="73"/>
      <c r="X15" s="74"/>
      <c r="Y15" s="74"/>
      <c r="Z15" s="36"/>
      <c r="AA15" s="34"/>
    </row>
    <row r="16" spans="1:27" ht="18">
      <c r="A16" s="18"/>
      <c r="B16" s="82"/>
      <c r="C16" s="18"/>
      <c r="D16" s="18"/>
      <c r="E16" s="18"/>
      <c r="F16" s="18"/>
      <c r="G16" s="13"/>
      <c r="H16" s="13"/>
      <c r="I16" s="13"/>
      <c r="J16" s="13"/>
      <c r="K16" s="13"/>
      <c r="L16" s="70" t="s">
        <v>18</v>
      </c>
      <c r="M16" s="27" t="str">
        <f>IF(J9=2,H9,(IF(J10=2,H10,(IF(J11=2,H11,(IF(J12=2,H12,2.5)))))))</f>
        <v>Manning Gregory</v>
      </c>
      <c r="N16" s="27">
        <v>8.67</v>
      </c>
      <c r="O16" s="16">
        <v>4</v>
      </c>
      <c r="P16" s="36"/>
      <c r="Q16" s="36"/>
      <c r="R16" s="36"/>
      <c r="S16" s="36"/>
      <c r="T16" s="36"/>
      <c r="U16" s="36"/>
      <c r="V16" s="32"/>
      <c r="W16" s="73"/>
      <c r="X16" s="74"/>
      <c r="Y16" s="74"/>
      <c r="Z16" s="36"/>
      <c r="AA16" s="34"/>
    </row>
    <row r="17" spans="1:27" ht="18">
      <c r="A17" s="18"/>
      <c r="B17" s="76" t="s">
        <v>23</v>
      </c>
      <c r="C17" s="13"/>
      <c r="D17" s="13"/>
      <c r="E17" s="13">
        <v>3</v>
      </c>
      <c r="F17" s="13"/>
      <c r="G17" s="13"/>
      <c r="H17" s="13"/>
      <c r="I17" s="13"/>
      <c r="J17" s="13"/>
      <c r="K17" s="13"/>
      <c r="L17" s="7" t="s">
        <v>19</v>
      </c>
      <c r="M17" s="27" t="str">
        <f>IF(J21=1,H21,(IF(J22=1,H22,(IF(J23=1,H23,(IF(J24=1,H24,1.6)))))))</f>
        <v>Dembe Ryan</v>
      </c>
      <c r="N17" s="27">
        <v>9</v>
      </c>
      <c r="O17" s="16">
        <v>3</v>
      </c>
      <c r="P17" s="36"/>
      <c r="Q17" s="36"/>
      <c r="R17" s="36"/>
      <c r="S17" s="36"/>
      <c r="T17" s="36"/>
      <c r="U17" s="36"/>
      <c r="V17" s="32"/>
      <c r="W17" s="39"/>
      <c r="X17" s="39"/>
      <c r="Y17" s="39"/>
      <c r="Z17" s="36"/>
      <c r="AA17" s="34"/>
    </row>
    <row r="18" spans="1:27" ht="18">
      <c r="A18" s="6" t="s">
        <v>17</v>
      </c>
      <c r="B18" s="79">
        <v>3</v>
      </c>
      <c r="C18" s="50" t="s">
        <v>61</v>
      </c>
      <c r="D18" s="71">
        <v>12.1</v>
      </c>
      <c r="E18" s="28">
        <v>1</v>
      </c>
      <c r="F18" s="18"/>
      <c r="G18" s="13"/>
      <c r="H18" s="13"/>
      <c r="I18" s="13"/>
      <c r="J18" s="13"/>
      <c r="K18" s="13"/>
      <c r="L18" s="8" t="s">
        <v>20</v>
      </c>
      <c r="M18" s="27" t="str">
        <f>IF(J21=2,H21,(IF(J22=2,H22,(IF(J23=2,H23,(IF(J24=2,H24,2.6)))))))</f>
        <v>Xavier Bryce</v>
      </c>
      <c r="N18" s="42">
        <v>13.2</v>
      </c>
      <c r="O18" s="25">
        <v>1</v>
      </c>
      <c r="P18" s="37"/>
      <c r="Q18" s="45"/>
      <c r="R18" s="45"/>
      <c r="S18" s="45"/>
      <c r="T18" s="37"/>
      <c r="U18" s="36"/>
      <c r="V18" s="32"/>
      <c r="W18" s="39"/>
      <c r="X18" s="39"/>
      <c r="Y18" s="39"/>
      <c r="Z18" s="36"/>
      <c r="AA18" s="34"/>
    </row>
    <row r="19" spans="1:27" ht="18">
      <c r="A19" s="70" t="s">
        <v>18</v>
      </c>
      <c r="B19" s="80">
        <v>6</v>
      </c>
      <c r="C19" s="50" t="s">
        <v>140</v>
      </c>
      <c r="D19" s="50">
        <v>9.03</v>
      </c>
      <c r="E19" s="16">
        <v>3</v>
      </c>
      <c r="F19" s="18"/>
      <c r="G19" s="13"/>
      <c r="H19" s="13"/>
      <c r="I19" s="13"/>
      <c r="J19" s="13"/>
      <c r="K19" s="13"/>
      <c r="L19" s="18"/>
      <c r="M19" s="18"/>
      <c r="N19" s="18"/>
      <c r="O19" s="18"/>
      <c r="P19" s="37"/>
      <c r="Q19" s="39"/>
      <c r="R19" s="39"/>
      <c r="S19" s="39"/>
      <c r="T19" s="36"/>
      <c r="U19" s="36"/>
      <c r="V19" s="36"/>
      <c r="W19" s="36"/>
      <c r="X19" s="36"/>
      <c r="Y19" s="36"/>
      <c r="Z19" s="36"/>
      <c r="AA19" s="34"/>
    </row>
    <row r="20" spans="1:27" ht="18">
      <c r="A20" s="7" t="s">
        <v>19</v>
      </c>
      <c r="B20" s="80">
        <v>11</v>
      </c>
      <c r="C20" s="50" t="s">
        <v>141</v>
      </c>
      <c r="D20" s="50">
        <v>11.03</v>
      </c>
      <c r="E20" s="16">
        <v>2</v>
      </c>
      <c r="F20" s="18"/>
      <c r="G20" s="13" t="s">
        <v>24</v>
      </c>
      <c r="H20" s="13"/>
      <c r="I20" s="13"/>
      <c r="J20" s="13">
        <v>6</v>
      </c>
      <c r="K20" s="13"/>
      <c r="L20" s="18"/>
      <c r="M20" s="18"/>
      <c r="N20" s="18"/>
      <c r="O20" s="18"/>
      <c r="P20" s="32"/>
      <c r="Q20" s="39"/>
      <c r="R20" s="39"/>
      <c r="S20" s="39"/>
      <c r="T20" s="36"/>
      <c r="U20" s="36"/>
      <c r="V20" s="36"/>
      <c r="W20" s="36"/>
      <c r="X20" s="36"/>
      <c r="Y20" s="36"/>
      <c r="Z20" s="36"/>
      <c r="AA20" s="34"/>
    </row>
    <row r="21" spans="1:27" ht="18">
      <c r="A21" s="8" t="s">
        <v>20</v>
      </c>
      <c r="B21" s="81">
        <v>14</v>
      </c>
      <c r="C21" s="50" t="s">
        <v>142</v>
      </c>
      <c r="D21" s="72">
        <v>4.07</v>
      </c>
      <c r="E21" s="25">
        <v>4</v>
      </c>
      <c r="F21" s="18"/>
      <c r="G21" s="6" t="s">
        <v>17</v>
      </c>
      <c r="H21" s="27" t="str">
        <f>IF(E6=2,C6,(IF(E6=2,C6,(IF(E7=2,C7,(IF(E8=2,C8,2.1)))))))</f>
        <v>Lachlan Smith</v>
      </c>
      <c r="I21" s="41">
        <v>4.73</v>
      </c>
      <c r="J21" s="28">
        <v>4</v>
      </c>
      <c r="K21" s="13"/>
      <c r="L21" s="18"/>
      <c r="M21" s="18"/>
      <c r="N21" s="18"/>
      <c r="O21" s="18"/>
      <c r="P21" s="32"/>
      <c r="Q21" s="39"/>
      <c r="R21" s="39"/>
      <c r="S21" s="39"/>
      <c r="T21" s="36"/>
      <c r="U21" s="36"/>
      <c r="V21" s="36"/>
      <c r="W21" s="36"/>
      <c r="X21" s="36"/>
      <c r="Y21" s="36"/>
      <c r="Z21" s="36"/>
      <c r="AA21" s="34"/>
    </row>
    <row r="22" spans="1:27" ht="18">
      <c r="A22" s="18"/>
      <c r="B22" s="82"/>
      <c r="C22" s="18"/>
      <c r="D22" s="18"/>
      <c r="E22" s="18"/>
      <c r="F22" s="18"/>
      <c r="G22" s="70" t="s">
        <v>18</v>
      </c>
      <c r="H22" s="27" t="str">
        <f>IF(E12=2,C12,(IF(E13=2,C13,(IF(E14=2,C14,(IF(E15=2,C15,2.2)))))))</f>
        <v>Zac Tinson</v>
      </c>
      <c r="I22" s="27">
        <v>6.83</v>
      </c>
      <c r="J22" s="16">
        <v>3</v>
      </c>
      <c r="K22" s="13"/>
      <c r="L22" s="18"/>
      <c r="M22" s="18"/>
      <c r="N22" s="18"/>
      <c r="O22" s="18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4"/>
    </row>
    <row r="23" spans="1:27" ht="18">
      <c r="A23" s="18"/>
      <c r="B23" s="76" t="s">
        <v>25</v>
      </c>
      <c r="C23" s="13"/>
      <c r="D23" s="13"/>
      <c r="E23" s="13">
        <v>4</v>
      </c>
      <c r="F23" s="13"/>
      <c r="G23" s="7" t="s">
        <v>19</v>
      </c>
      <c r="H23" s="27" t="str">
        <f>IF(E18=1,C18,(IF(E19=1,C19,(IF(E20=1,C20,(IF(E21=1,C21,1.3)))))))</f>
        <v>Xavier Bryce</v>
      </c>
      <c r="I23" s="27">
        <v>9.7</v>
      </c>
      <c r="J23" s="16">
        <v>2</v>
      </c>
      <c r="K23" s="13"/>
      <c r="L23" s="18"/>
      <c r="M23" s="18"/>
      <c r="N23" s="18"/>
      <c r="O23" s="18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4"/>
    </row>
    <row r="24" spans="1:27" ht="18">
      <c r="A24" s="6" t="s">
        <v>17</v>
      </c>
      <c r="B24" s="79">
        <v>2</v>
      </c>
      <c r="C24" s="50" t="s">
        <v>143</v>
      </c>
      <c r="D24" s="71">
        <v>11.4</v>
      </c>
      <c r="E24" s="28">
        <v>1</v>
      </c>
      <c r="F24" s="18"/>
      <c r="G24" s="8" t="s">
        <v>20</v>
      </c>
      <c r="H24" s="27" t="str">
        <f>IF(E24=1,C24,(IF(E25=1,C25,(IF(E26=1,C26,(IF(E27=1,C27,1.4)))))))</f>
        <v>Dembe Ryan</v>
      </c>
      <c r="I24" s="42">
        <v>12.4</v>
      </c>
      <c r="J24" s="25">
        <v>1</v>
      </c>
      <c r="K24" s="13"/>
      <c r="L24" s="18"/>
      <c r="M24" s="18"/>
      <c r="N24" s="18"/>
      <c r="O24" s="18"/>
      <c r="P24" s="36"/>
      <c r="Q24" s="36"/>
      <c r="R24" s="36"/>
      <c r="S24" s="36"/>
      <c r="T24" s="36"/>
      <c r="U24" s="37"/>
      <c r="V24" s="36"/>
      <c r="W24" s="36"/>
      <c r="X24" s="36"/>
      <c r="Y24" s="36"/>
      <c r="Z24" s="36"/>
      <c r="AA24" s="34"/>
    </row>
    <row r="25" spans="1:27" ht="18">
      <c r="A25" s="70" t="s">
        <v>18</v>
      </c>
      <c r="B25" s="80">
        <v>7</v>
      </c>
      <c r="C25" s="50" t="s">
        <v>144</v>
      </c>
      <c r="D25" s="50">
        <v>9.9</v>
      </c>
      <c r="E25" s="16">
        <v>2</v>
      </c>
      <c r="F25" s="18"/>
      <c r="G25" s="18"/>
      <c r="H25" s="18"/>
      <c r="I25" s="18"/>
      <c r="J25" s="18"/>
      <c r="K25" s="13"/>
      <c r="L25" s="18"/>
      <c r="M25" s="18"/>
      <c r="N25" s="18"/>
      <c r="O25" s="18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4"/>
    </row>
    <row r="26" spans="1:27" ht="18">
      <c r="A26" s="7" t="s">
        <v>19</v>
      </c>
      <c r="B26" s="80">
        <v>10</v>
      </c>
      <c r="C26" s="50" t="s">
        <v>145</v>
      </c>
      <c r="D26" s="50">
        <v>6.07</v>
      </c>
      <c r="E26" s="16">
        <v>4</v>
      </c>
      <c r="F26" s="18"/>
      <c r="G26" s="18"/>
      <c r="H26" s="18"/>
      <c r="I26" s="18"/>
      <c r="J26" s="18"/>
      <c r="K26" s="13"/>
      <c r="L26" s="18"/>
      <c r="M26" s="18"/>
      <c r="N26" s="18"/>
      <c r="O26" s="18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4"/>
    </row>
    <row r="27" spans="1:27" ht="18">
      <c r="A27" s="8" t="s">
        <v>20</v>
      </c>
      <c r="B27" s="81">
        <v>15</v>
      </c>
      <c r="C27" s="52" t="s">
        <v>146</v>
      </c>
      <c r="D27" s="84">
        <v>6.6</v>
      </c>
      <c r="E27" s="25">
        <v>3</v>
      </c>
      <c r="F27" s="18"/>
      <c r="G27" s="18"/>
      <c r="H27" s="18"/>
      <c r="I27" s="18"/>
      <c r="J27" s="18"/>
      <c r="K27" s="13"/>
      <c r="L27" s="18"/>
      <c r="M27" s="18"/>
      <c r="N27" s="18"/>
      <c r="O27" s="18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4"/>
    </row>
    <row r="28" spans="3:27" ht="18">
      <c r="C28"/>
      <c r="D28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4"/>
    </row>
    <row r="29" spans="3:27" ht="18">
      <c r="C29"/>
      <c r="D29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4"/>
    </row>
    <row r="30" spans="1:27" ht="15">
      <c r="A30" s="34"/>
      <c r="B30" s="69"/>
      <c r="C30" s="68"/>
      <c r="D30" s="68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18">
      <c r="A31" s="37"/>
      <c r="B31" s="83"/>
      <c r="C31" s="66"/>
      <c r="D31" s="66"/>
      <c r="E31" s="38"/>
      <c r="F31" s="36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ht="18">
      <c r="A32" s="32"/>
      <c r="B32" s="83"/>
      <c r="C32" s="66"/>
      <c r="D32" s="66"/>
      <c r="E32" s="38"/>
      <c r="F32" s="36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18">
      <c r="A33" s="32"/>
      <c r="B33" s="83"/>
      <c r="C33" s="66"/>
      <c r="D33" s="66"/>
      <c r="E33" s="38"/>
      <c r="F33" s="36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8">
      <c r="A34" s="32"/>
      <c r="B34" s="83"/>
      <c r="C34" s="54"/>
      <c r="D34" s="54"/>
      <c r="E34" s="36"/>
      <c r="F34" s="36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5">
      <c r="A35" s="34"/>
      <c r="B35" s="69"/>
      <c r="C35" s="68"/>
      <c r="D35" s="68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5">
      <c r="A36" s="34"/>
      <c r="B36" s="69"/>
      <c r="C36" s="68"/>
      <c r="D36" s="68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5">
      <c r="A37" s="34"/>
      <c r="B37" s="69"/>
      <c r="C37" s="68"/>
      <c r="D37" s="68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ht="15">
      <c r="A38" s="34"/>
      <c r="B38" s="69"/>
      <c r="C38" s="68"/>
      <c r="D38" s="68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ht="15">
      <c r="A39" s="34"/>
      <c r="B39" s="69"/>
      <c r="C39" s="68"/>
      <c r="D39" s="68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:27" ht="15">
      <c r="A40" s="34"/>
      <c r="B40" s="69"/>
      <c r="C40" s="68"/>
      <c r="D40" s="68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ht="15">
      <c r="A41" s="34"/>
      <c r="B41" s="69"/>
      <c r="C41" s="68"/>
      <c r="D41" s="68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7" ht="15">
      <c r="A42" s="34"/>
      <c r="B42" s="69"/>
      <c r="C42" s="68"/>
      <c r="D42" s="68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4" spans="3:4" ht="18">
      <c r="C44" s="53"/>
      <c r="D44" s="53"/>
    </row>
  </sheetData>
  <sheetProtection/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workbookViewId="0" topLeftCell="A1">
      <selection activeCell="H28" sqref="H28"/>
    </sheetView>
  </sheetViews>
  <sheetFormatPr defaultColWidth="11.00390625" defaultRowHeight="15.75"/>
  <cols>
    <col min="1" max="1" width="9.875" style="0" customWidth="1"/>
    <col min="2" max="2" width="9.125" style="0" hidden="1" customWidth="1"/>
    <col min="3" max="3" width="22.625" style="0" customWidth="1"/>
    <col min="4" max="4" width="9.375" style="0" customWidth="1"/>
    <col min="5" max="5" width="9.00390625" style="0" customWidth="1"/>
    <col min="6" max="7" width="11.00390625" style="0" customWidth="1"/>
    <col min="8" max="8" width="3.125" style="0" customWidth="1"/>
    <col min="9" max="9" width="11.00390625" style="0" customWidth="1"/>
    <col min="10" max="10" width="17.625" style="0" customWidth="1"/>
    <col min="11" max="11" width="11.00390625" style="0" customWidth="1"/>
    <col min="12" max="12" width="7.50390625" style="0" customWidth="1"/>
  </cols>
  <sheetData>
    <row r="1" ht="19.5">
      <c r="A1" s="11" t="s">
        <v>85</v>
      </c>
    </row>
    <row r="2" ht="19.5">
      <c r="A2" s="11" t="s">
        <v>77</v>
      </c>
    </row>
    <row r="3" spans="1:14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6:19" ht="18">
      <c r="F4" s="34"/>
      <c r="G4" s="34"/>
      <c r="H4" s="34"/>
      <c r="I4" s="34"/>
      <c r="J4" s="34"/>
      <c r="P4" s="32"/>
      <c r="Q4" s="33"/>
      <c r="R4" s="33"/>
      <c r="S4" s="34"/>
    </row>
    <row r="5" spans="1:19" ht="18">
      <c r="A5" s="12" t="s">
        <v>1</v>
      </c>
      <c r="B5" s="12"/>
      <c r="C5" s="12"/>
      <c r="D5" s="12"/>
      <c r="E5" s="12"/>
      <c r="F5" s="44"/>
      <c r="G5" s="44"/>
      <c r="H5" s="44"/>
      <c r="I5" s="12" t="s">
        <v>15</v>
      </c>
      <c r="P5" s="35"/>
      <c r="Q5" s="35"/>
      <c r="R5" s="35"/>
      <c r="S5" s="34"/>
    </row>
    <row r="6" spans="1:19" ht="18">
      <c r="A6" s="13"/>
      <c r="B6" s="14" t="s">
        <v>16</v>
      </c>
      <c r="C6" s="13"/>
      <c r="D6" s="13"/>
      <c r="E6" s="13">
        <v>1</v>
      </c>
      <c r="F6" s="38"/>
      <c r="G6" s="38"/>
      <c r="H6" s="38"/>
      <c r="I6" s="13"/>
      <c r="J6" s="13"/>
      <c r="K6" s="13"/>
      <c r="L6" s="13"/>
      <c r="P6" s="35"/>
      <c r="Q6" s="35"/>
      <c r="R6" s="35"/>
      <c r="S6" s="34"/>
    </row>
    <row r="7" spans="1:19" ht="18">
      <c r="A7" s="139" t="s">
        <v>17</v>
      </c>
      <c r="B7" s="16">
        <v>1</v>
      </c>
      <c r="C7" s="86" t="s">
        <v>147</v>
      </c>
      <c r="D7" s="86">
        <v>11.17</v>
      </c>
      <c r="E7" s="16">
        <v>2</v>
      </c>
      <c r="F7" s="38"/>
      <c r="G7" s="38"/>
      <c r="H7" s="38"/>
      <c r="I7" s="13"/>
      <c r="J7" s="13"/>
      <c r="K7" s="13"/>
      <c r="L7" s="13"/>
      <c r="P7" s="35"/>
      <c r="Q7" s="35"/>
      <c r="R7" s="35"/>
      <c r="S7" s="34"/>
    </row>
    <row r="8" spans="1:19" ht="18">
      <c r="A8" s="70" t="s">
        <v>18</v>
      </c>
      <c r="B8" s="16">
        <v>4</v>
      </c>
      <c r="C8" s="16" t="s">
        <v>74</v>
      </c>
      <c r="D8" s="16">
        <v>12.53</v>
      </c>
      <c r="E8" s="16">
        <v>1</v>
      </c>
      <c r="F8" s="38"/>
      <c r="G8" s="38"/>
      <c r="H8" s="38"/>
      <c r="I8" s="13"/>
      <c r="J8" s="13"/>
      <c r="K8" s="13"/>
      <c r="L8" s="13"/>
      <c r="P8" s="35"/>
      <c r="Q8" s="35"/>
      <c r="R8" s="35"/>
      <c r="S8" s="34"/>
    </row>
    <row r="9" spans="1:19" ht="18">
      <c r="A9" s="87" t="s">
        <v>19</v>
      </c>
      <c r="B9" s="16">
        <v>5</v>
      </c>
      <c r="C9" s="86" t="s">
        <v>76</v>
      </c>
      <c r="D9" s="86">
        <v>6.1</v>
      </c>
      <c r="E9" s="16">
        <v>4</v>
      </c>
      <c r="F9" s="38"/>
      <c r="G9" s="38"/>
      <c r="H9" s="38"/>
      <c r="I9" s="13"/>
      <c r="J9" s="13"/>
      <c r="K9" s="13"/>
      <c r="L9" s="13"/>
      <c r="P9" s="35"/>
      <c r="Q9" s="35"/>
      <c r="R9" s="35"/>
      <c r="S9" s="34"/>
    </row>
    <row r="10" spans="1:19" ht="18">
      <c r="A10" s="136" t="s">
        <v>20</v>
      </c>
      <c r="B10" s="16">
        <v>8</v>
      </c>
      <c r="C10" s="140" t="s">
        <v>148</v>
      </c>
      <c r="D10" s="86">
        <v>7.96</v>
      </c>
      <c r="E10" s="16">
        <v>3</v>
      </c>
      <c r="F10" s="38"/>
      <c r="G10" s="138"/>
      <c r="H10" s="38"/>
      <c r="I10" s="13"/>
      <c r="J10" s="13"/>
      <c r="K10" s="13"/>
      <c r="L10" s="13"/>
      <c r="P10" s="35"/>
      <c r="Q10" s="35"/>
      <c r="R10" s="35"/>
      <c r="S10" s="34"/>
    </row>
    <row r="11" spans="1:19" ht="18">
      <c r="A11" s="18"/>
      <c r="B11" s="18"/>
      <c r="C11" s="18"/>
      <c r="D11" s="18"/>
      <c r="E11" s="18"/>
      <c r="F11" s="38"/>
      <c r="G11" s="37"/>
      <c r="H11" s="39"/>
      <c r="I11" s="13"/>
      <c r="J11" s="13"/>
      <c r="K11" s="13"/>
      <c r="L11" s="13"/>
      <c r="P11" s="35"/>
      <c r="Q11" s="35"/>
      <c r="R11" s="35"/>
      <c r="S11" s="34"/>
    </row>
    <row r="12" spans="6:19" ht="18">
      <c r="F12" s="38"/>
      <c r="G12" s="32"/>
      <c r="H12" s="39"/>
      <c r="I12" s="13"/>
      <c r="J12" s="23" t="s">
        <v>22</v>
      </c>
      <c r="K12" s="23"/>
      <c r="L12" s="13">
        <v>6</v>
      </c>
      <c r="P12" s="35"/>
      <c r="Q12" s="35"/>
      <c r="R12" s="35"/>
      <c r="S12" s="34"/>
    </row>
    <row r="13" spans="1:19" ht="18">
      <c r="A13" s="18"/>
      <c r="B13" s="137" t="s">
        <v>21</v>
      </c>
      <c r="C13" s="18"/>
      <c r="D13" s="18"/>
      <c r="E13" s="18">
        <v>2</v>
      </c>
      <c r="F13" s="38"/>
      <c r="G13" s="32"/>
      <c r="H13" s="39"/>
      <c r="I13" s="6" t="s">
        <v>17</v>
      </c>
      <c r="J13" s="16" t="s">
        <v>74</v>
      </c>
      <c r="K13" s="41">
        <v>12.83</v>
      </c>
      <c r="L13" s="28">
        <v>1</v>
      </c>
      <c r="P13" s="35"/>
      <c r="Q13" s="35"/>
      <c r="R13" s="35"/>
      <c r="S13" s="34"/>
    </row>
    <row r="14" spans="1:19" ht="18">
      <c r="A14" s="139" t="s">
        <v>17</v>
      </c>
      <c r="B14" s="16">
        <v>2</v>
      </c>
      <c r="C14" s="86" t="s">
        <v>60</v>
      </c>
      <c r="D14" s="86">
        <v>11.74</v>
      </c>
      <c r="E14" s="16">
        <v>3</v>
      </c>
      <c r="F14" s="38"/>
      <c r="G14" s="38"/>
      <c r="H14" s="38"/>
      <c r="I14" s="70" t="s">
        <v>18</v>
      </c>
      <c r="J14" s="86" t="s">
        <v>147</v>
      </c>
      <c r="K14" s="27">
        <v>7.26</v>
      </c>
      <c r="L14" s="16">
        <v>4</v>
      </c>
      <c r="P14" s="35"/>
      <c r="Q14" s="40"/>
      <c r="R14" s="35"/>
      <c r="S14" s="34"/>
    </row>
    <row r="15" spans="1:19" ht="18">
      <c r="A15" s="70" t="s">
        <v>18</v>
      </c>
      <c r="B15" s="16">
        <v>3</v>
      </c>
      <c r="C15" s="16" t="s">
        <v>149</v>
      </c>
      <c r="D15" s="16">
        <v>11.9</v>
      </c>
      <c r="E15" s="16">
        <v>2</v>
      </c>
      <c r="F15" s="38"/>
      <c r="G15" s="38"/>
      <c r="H15" s="38"/>
      <c r="I15" s="7" t="s">
        <v>19</v>
      </c>
      <c r="J15" s="16" t="s">
        <v>70</v>
      </c>
      <c r="K15" s="27">
        <v>10</v>
      </c>
      <c r="L15" s="16">
        <v>2</v>
      </c>
      <c r="P15" s="37"/>
      <c r="Q15" s="39"/>
      <c r="R15" s="35"/>
      <c r="S15" s="34"/>
    </row>
    <row r="16" spans="1:19" ht="18">
      <c r="A16" s="87" t="s">
        <v>19</v>
      </c>
      <c r="B16" s="16">
        <v>6</v>
      </c>
      <c r="C16" s="16" t="s">
        <v>70</v>
      </c>
      <c r="D16" s="16">
        <v>12.06</v>
      </c>
      <c r="E16" s="16">
        <v>1</v>
      </c>
      <c r="F16" s="38"/>
      <c r="G16" s="37"/>
      <c r="H16" s="38"/>
      <c r="I16" s="8" t="s">
        <v>20</v>
      </c>
      <c r="J16" s="16" t="s">
        <v>149</v>
      </c>
      <c r="K16" s="42">
        <v>7.6</v>
      </c>
      <c r="L16" s="25">
        <v>3</v>
      </c>
      <c r="P16" s="32"/>
      <c r="Q16" s="39"/>
      <c r="R16" s="35"/>
      <c r="S16" s="34"/>
    </row>
    <row r="17" spans="1:19" ht="18">
      <c r="A17" s="136" t="s">
        <v>20</v>
      </c>
      <c r="B17" s="16">
        <v>7</v>
      </c>
      <c r="C17" s="50" t="s">
        <v>75</v>
      </c>
      <c r="D17" s="86">
        <v>5.63</v>
      </c>
      <c r="E17" s="16">
        <v>4</v>
      </c>
      <c r="F17" s="38"/>
      <c r="G17" s="37"/>
      <c r="H17" s="39"/>
      <c r="I17" s="39"/>
      <c r="J17" s="38"/>
      <c r="K17" s="13"/>
      <c r="L17" s="18"/>
      <c r="M17" s="18"/>
      <c r="N17" s="18"/>
      <c r="O17" s="18"/>
      <c r="P17" s="32"/>
      <c r="Q17" s="39"/>
      <c r="R17" s="35"/>
      <c r="S17" s="34"/>
    </row>
    <row r="18" spans="1:19" ht="18">
      <c r="A18" s="38"/>
      <c r="B18" s="37"/>
      <c r="C18" s="38"/>
      <c r="D18" s="38"/>
      <c r="E18" s="38"/>
      <c r="F18" s="38"/>
      <c r="G18" s="32"/>
      <c r="H18" s="39"/>
      <c r="I18" s="39"/>
      <c r="J18" s="38"/>
      <c r="K18" s="13"/>
      <c r="L18" s="18"/>
      <c r="M18" s="18"/>
      <c r="N18" s="18"/>
      <c r="O18" s="18"/>
      <c r="P18" s="32"/>
      <c r="Q18" s="39"/>
      <c r="R18" s="35"/>
      <c r="S18" s="34"/>
    </row>
    <row r="19" spans="1:19" ht="18">
      <c r="A19" s="37"/>
      <c r="B19" s="38"/>
      <c r="C19" s="38"/>
      <c r="D19" s="38"/>
      <c r="E19" s="38"/>
      <c r="F19" s="38"/>
      <c r="G19" s="32"/>
      <c r="H19" s="39"/>
      <c r="I19" s="39"/>
      <c r="J19" s="38"/>
      <c r="K19" s="13"/>
      <c r="L19" s="18"/>
      <c r="M19" s="18"/>
      <c r="N19" s="18"/>
      <c r="O19" s="18"/>
      <c r="P19" s="35"/>
      <c r="Q19" s="35"/>
      <c r="R19" s="35"/>
      <c r="S19" s="34"/>
    </row>
    <row r="20" spans="1:19" ht="18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13"/>
      <c r="L20" s="13"/>
      <c r="M20" s="13"/>
      <c r="N20" s="13"/>
      <c r="O20" s="13"/>
      <c r="P20" s="35"/>
      <c r="Q20" s="35"/>
      <c r="R20" s="35"/>
      <c r="S20" s="34"/>
    </row>
    <row r="21" spans="1:19" ht="18">
      <c r="A21" s="32"/>
      <c r="B21" s="38"/>
      <c r="C21" s="38"/>
      <c r="D21" s="38"/>
      <c r="E21" s="38"/>
      <c r="F21" s="38"/>
      <c r="G21" s="38"/>
      <c r="H21" s="38"/>
      <c r="I21" s="38"/>
      <c r="J21" s="38"/>
      <c r="K21" s="13"/>
      <c r="L21" s="13"/>
      <c r="M21" s="13"/>
      <c r="N21" s="13"/>
      <c r="O21" s="13"/>
      <c r="P21" s="35"/>
      <c r="Q21" s="35"/>
      <c r="R21" s="35"/>
      <c r="S21" s="34"/>
    </row>
    <row r="22" spans="1:19" ht="18">
      <c r="A22" s="32"/>
      <c r="B22" s="38"/>
      <c r="C22" s="83"/>
      <c r="D22" s="38"/>
      <c r="E22" s="38"/>
      <c r="F22" s="18"/>
      <c r="G22" s="13"/>
      <c r="H22" s="13"/>
      <c r="I22" s="13"/>
      <c r="J22" s="13"/>
      <c r="K22" s="13"/>
      <c r="L22" s="13"/>
      <c r="M22" s="13"/>
      <c r="N22" s="13"/>
      <c r="O22" s="13"/>
      <c r="P22" s="35"/>
      <c r="Q22" s="35"/>
      <c r="R22" s="35"/>
      <c r="S22" s="34"/>
    </row>
    <row r="23" spans="1:19" ht="18">
      <c r="A23" s="34"/>
      <c r="B23" s="34"/>
      <c r="C23" s="34"/>
      <c r="D23" s="34"/>
      <c r="E23" s="34"/>
      <c r="P23" s="35"/>
      <c r="Q23" s="35"/>
      <c r="R23" s="35"/>
      <c r="S23" s="34"/>
    </row>
    <row r="24" spans="1:19" ht="18">
      <c r="A24" s="34"/>
      <c r="B24" s="34"/>
      <c r="C24" s="34"/>
      <c r="D24" s="34"/>
      <c r="E24" s="34"/>
      <c r="P24" s="35"/>
      <c r="Q24" s="35"/>
      <c r="R24" s="35"/>
      <c r="S24" s="34"/>
    </row>
    <row r="25" spans="16:19" ht="18">
      <c r="P25" s="35"/>
      <c r="Q25" s="35"/>
      <c r="R25" s="35"/>
      <c r="S25" s="34"/>
    </row>
    <row r="26" spans="16:19" ht="18">
      <c r="P26" s="35"/>
      <c r="Q26" s="35"/>
      <c r="R26" s="35"/>
      <c r="S26" s="34"/>
    </row>
    <row r="27" spans="1:19" ht="18">
      <c r="A27" s="32"/>
      <c r="B27" s="35"/>
      <c r="C27" s="38"/>
      <c r="D27" s="38"/>
      <c r="E27" s="3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4"/>
    </row>
    <row r="28" spans="1:19" ht="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</row>
    <row r="29" spans="1:19" ht="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</row>
    <row r="30" spans="1:19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70" zoomScaleNormal="70" workbookViewId="0" topLeftCell="A1">
      <selection activeCell="K16" sqref="K16"/>
    </sheetView>
  </sheetViews>
  <sheetFormatPr defaultColWidth="11.00390625" defaultRowHeight="15.75"/>
  <cols>
    <col min="1" max="1" width="10.875" style="0" customWidth="1"/>
    <col min="2" max="2" width="9.50390625" style="0" hidden="1" customWidth="1"/>
    <col min="3" max="3" width="21.875" style="51" customWidth="1"/>
    <col min="4" max="4" width="7.875" style="0" customWidth="1"/>
    <col min="5" max="5" width="7.50390625" style="0" customWidth="1"/>
    <col min="6" max="6" width="11.00390625" style="0" customWidth="1"/>
    <col min="7" max="7" width="12.875" style="0" customWidth="1"/>
    <col min="8" max="8" width="11.00390625" style="0" customWidth="1"/>
    <col min="9" max="9" width="19.00390625" style="0" customWidth="1"/>
    <col min="10" max="10" width="11.00390625" style="0" customWidth="1"/>
    <col min="11" max="11" width="6.375" style="0" customWidth="1"/>
  </cols>
  <sheetData>
    <row r="1" ht="19.5">
      <c r="A1" s="11" t="s">
        <v>85</v>
      </c>
    </row>
    <row r="2" ht="19.5">
      <c r="A2" s="11" t="s">
        <v>41</v>
      </c>
    </row>
    <row r="3" spans="1:12" ht="18">
      <c r="A3" s="44"/>
      <c r="B3" s="44"/>
      <c r="C3" s="67"/>
      <c r="D3" s="44"/>
      <c r="E3" s="44"/>
      <c r="F3" s="44"/>
      <c r="G3" s="34"/>
      <c r="H3" s="34"/>
      <c r="I3" s="34"/>
      <c r="J3" s="34"/>
      <c r="L3" s="12"/>
    </row>
    <row r="4" spans="3:10" ht="15">
      <c r="C4"/>
      <c r="G4" s="34"/>
      <c r="H4" s="34"/>
      <c r="I4" s="34"/>
      <c r="J4" s="34"/>
    </row>
    <row r="5" spans="1:8" ht="18">
      <c r="A5" s="12" t="s">
        <v>1</v>
      </c>
      <c r="B5" s="12"/>
      <c r="C5" s="12"/>
      <c r="D5" s="12"/>
      <c r="E5" s="12"/>
      <c r="F5" s="12"/>
      <c r="G5" s="44"/>
      <c r="H5" s="12" t="s">
        <v>15</v>
      </c>
    </row>
    <row r="6" spans="1:11" ht="18">
      <c r="A6" s="13"/>
      <c r="B6" s="14" t="s">
        <v>16</v>
      </c>
      <c r="C6" s="13"/>
      <c r="D6" s="13"/>
      <c r="E6" s="13">
        <v>1</v>
      </c>
      <c r="F6" s="13"/>
      <c r="G6" s="38"/>
      <c r="H6" s="13"/>
      <c r="I6" s="13"/>
      <c r="J6" s="13"/>
      <c r="K6" s="13"/>
    </row>
    <row r="7" spans="1:11" ht="18">
      <c r="A7" s="6" t="s">
        <v>17</v>
      </c>
      <c r="B7" s="28">
        <v>1</v>
      </c>
      <c r="C7" s="86" t="s">
        <v>149</v>
      </c>
      <c r="D7" s="88">
        <v>13.5</v>
      </c>
      <c r="E7" s="28">
        <v>1</v>
      </c>
      <c r="F7" s="18"/>
      <c r="G7" s="38"/>
      <c r="H7" s="13"/>
      <c r="I7" s="13"/>
      <c r="J7" s="13"/>
      <c r="K7" s="13"/>
    </row>
    <row r="8" spans="1:11" ht="18">
      <c r="A8" s="70" t="s">
        <v>18</v>
      </c>
      <c r="B8" s="16">
        <v>3</v>
      </c>
      <c r="C8" s="16" t="s">
        <v>150</v>
      </c>
      <c r="D8" s="16">
        <v>9.9</v>
      </c>
      <c r="E8" s="16">
        <v>2</v>
      </c>
      <c r="F8" s="18"/>
      <c r="G8" s="38"/>
      <c r="H8" s="13"/>
      <c r="I8" s="13"/>
      <c r="J8" s="13"/>
      <c r="K8" s="13"/>
    </row>
    <row r="9" spans="1:11" ht="18">
      <c r="A9" s="87" t="s">
        <v>19</v>
      </c>
      <c r="B9" s="16">
        <v>6</v>
      </c>
      <c r="C9" s="86" t="s">
        <v>151</v>
      </c>
      <c r="D9" s="86" t="s">
        <v>154</v>
      </c>
      <c r="E9" s="16"/>
      <c r="F9" s="18"/>
      <c r="G9" s="38"/>
      <c r="H9" s="13"/>
      <c r="I9" s="23" t="s">
        <v>22</v>
      </c>
      <c r="J9" s="23"/>
      <c r="K9" s="13">
        <v>6</v>
      </c>
    </row>
    <row r="10" spans="1:11" ht="18">
      <c r="A10" s="32"/>
      <c r="B10" s="38"/>
      <c r="C10" s="83"/>
      <c r="D10" s="38"/>
      <c r="E10" s="38"/>
      <c r="F10" s="18"/>
      <c r="G10" s="138"/>
      <c r="H10" s="6" t="s">
        <v>17</v>
      </c>
      <c r="I10" s="86" t="s">
        <v>149</v>
      </c>
      <c r="J10" s="41">
        <v>12.83</v>
      </c>
      <c r="K10" s="28">
        <v>1</v>
      </c>
    </row>
    <row r="11" spans="1:11" ht="18">
      <c r="A11" s="13"/>
      <c r="B11" s="13"/>
      <c r="C11" s="13"/>
      <c r="D11" s="13"/>
      <c r="E11" s="13"/>
      <c r="F11" s="13"/>
      <c r="G11" s="37"/>
      <c r="H11" s="70" t="s">
        <v>18</v>
      </c>
      <c r="I11" s="16" t="s">
        <v>150</v>
      </c>
      <c r="J11" s="27">
        <v>6.73</v>
      </c>
      <c r="K11" s="16">
        <v>4</v>
      </c>
    </row>
    <row r="12" spans="1:11" ht="18">
      <c r="A12" s="13"/>
      <c r="B12" s="14" t="s">
        <v>21</v>
      </c>
      <c r="C12" s="13"/>
      <c r="D12" s="13"/>
      <c r="E12" s="13">
        <v>2</v>
      </c>
      <c r="F12" s="13"/>
      <c r="G12" s="32"/>
      <c r="H12" s="7" t="s">
        <v>19</v>
      </c>
      <c r="I12" s="86" t="s">
        <v>70</v>
      </c>
      <c r="J12" s="27">
        <v>10.3</v>
      </c>
      <c r="K12" s="16">
        <v>2</v>
      </c>
    </row>
    <row r="13" spans="1:11" ht="18">
      <c r="A13" s="6" t="s">
        <v>17</v>
      </c>
      <c r="B13" s="28">
        <v>2</v>
      </c>
      <c r="C13" s="86" t="s">
        <v>70</v>
      </c>
      <c r="D13" s="88">
        <v>13.57</v>
      </c>
      <c r="E13" s="28">
        <v>1</v>
      </c>
      <c r="F13" s="18"/>
      <c r="G13" s="32"/>
      <c r="H13" s="8" t="s">
        <v>20</v>
      </c>
      <c r="I13" s="16" t="s">
        <v>73</v>
      </c>
      <c r="J13" s="42">
        <v>8.16</v>
      </c>
      <c r="K13" s="25">
        <v>3</v>
      </c>
    </row>
    <row r="14" spans="1:7" ht="18">
      <c r="A14" s="70" t="s">
        <v>18</v>
      </c>
      <c r="B14" s="16">
        <v>4</v>
      </c>
      <c r="C14" s="16" t="s">
        <v>152</v>
      </c>
      <c r="D14" s="16">
        <v>6.8</v>
      </c>
      <c r="E14" s="16">
        <v>3</v>
      </c>
      <c r="F14" s="18"/>
      <c r="G14" s="38"/>
    </row>
    <row r="15" spans="1:16" ht="18">
      <c r="A15" s="87" t="s">
        <v>19</v>
      </c>
      <c r="B15" s="16">
        <v>5</v>
      </c>
      <c r="C15" s="16" t="s">
        <v>73</v>
      </c>
      <c r="D15" s="16">
        <v>9.87</v>
      </c>
      <c r="E15" s="16">
        <v>2</v>
      </c>
      <c r="F15" s="18"/>
      <c r="G15" s="38"/>
      <c r="P15" s="18"/>
    </row>
    <row r="16" spans="1:16" ht="18">
      <c r="A16" s="32"/>
      <c r="B16" s="38"/>
      <c r="C16" s="38"/>
      <c r="D16" s="38"/>
      <c r="E16" s="38"/>
      <c r="F16" s="18"/>
      <c r="G16" s="37"/>
      <c r="P16" s="18"/>
    </row>
    <row r="17" spans="1:16" ht="18">
      <c r="A17" s="38"/>
      <c r="B17" s="38"/>
      <c r="C17" s="38"/>
      <c r="D17" s="38"/>
      <c r="E17" s="38"/>
      <c r="F17" s="18"/>
      <c r="G17" s="37"/>
      <c r="H17" s="39"/>
      <c r="I17" s="39"/>
      <c r="J17" s="38"/>
      <c r="K17" s="13"/>
      <c r="L17" s="18"/>
      <c r="M17" s="18"/>
      <c r="N17" s="18"/>
      <c r="O17" s="18"/>
      <c r="P17" s="18"/>
    </row>
    <row r="18" spans="1:16" ht="18">
      <c r="A18" s="38"/>
      <c r="B18" s="37"/>
      <c r="C18" s="38"/>
      <c r="D18" s="38"/>
      <c r="E18" s="38"/>
      <c r="F18" s="13"/>
      <c r="G18" s="32"/>
      <c r="H18" s="39"/>
      <c r="I18" s="39"/>
      <c r="J18" s="38"/>
      <c r="K18" s="13"/>
      <c r="L18" s="18"/>
      <c r="M18" s="18"/>
      <c r="N18" s="18"/>
      <c r="O18" s="18"/>
      <c r="P18" s="13"/>
    </row>
    <row r="19" spans="1:16" ht="18">
      <c r="A19" s="37"/>
      <c r="B19" s="38"/>
      <c r="C19" s="38"/>
      <c r="D19" s="38"/>
      <c r="E19" s="38"/>
      <c r="F19" s="18"/>
      <c r="G19" s="32"/>
      <c r="H19" s="39"/>
      <c r="I19" s="39"/>
      <c r="J19" s="38"/>
      <c r="K19" s="13"/>
      <c r="L19" s="18"/>
      <c r="M19" s="18"/>
      <c r="N19" s="18"/>
      <c r="O19" s="18"/>
      <c r="P19" s="13"/>
    </row>
    <row r="20" spans="1:16" ht="18">
      <c r="A20" s="32"/>
      <c r="B20" s="38"/>
      <c r="C20" s="38"/>
      <c r="D20" s="38"/>
      <c r="E20" s="38"/>
      <c r="F20" s="18"/>
      <c r="G20" s="38"/>
      <c r="H20" s="38"/>
      <c r="I20" s="38"/>
      <c r="J20" s="38"/>
      <c r="K20" s="13"/>
      <c r="L20" s="13"/>
      <c r="M20" s="13"/>
      <c r="N20" s="13"/>
      <c r="O20" s="13"/>
      <c r="P20" s="13"/>
    </row>
    <row r="21" spans="1:15" ht="18">
      <c r="A21" s="32"/>
      <c r="B21" s="38"/>
      <c r="C21" s="38"/>
      <c r="D21" s="38"/>
      <c r="E21" s="38"/>
      <c r="F21" s="18"/>
      <c r="G21" s="38"/>
      <c r="H21" s="38"/>
      <c r="I21" s="38"/>
      <c r="J21" s="38"/>
      <c r="K21" s="13"/>
      <c r="L21" s="13"/>
      <c r="M21" s="13"/>
      <c r="N21" s="13"/>
      <c r="O21" s="13"/>
    </row>
    <row r="22" spans="1:15" ht="18">
      <c r="A22" s="32"/>
      <c r="B22" s="38"/>
      <c r="C22" s="66"/>
      <c r="D22" s="38"/>
      <c r="E22" s="38"/>
      <c r="F22" s="18"/>
      <c r="G22" s="13"/>
      <c r="H22" s="13"/>
      <c r="I22" s="13"/>
      <c r="J22" s="13"/>
      <c r="K22" s="13"/>
      <c r="L22" s="13"/>
      <c r="M22" s="13"/>
      <c r="N22" s="13"/>
      <c r="O22" s="13"/>
    </row>
    <row r="23" ht="15">
      <c r="C23"/>
    </row>
  </sheetData>
  <sheetProtection/>
  <printOptions/>
  <pageMargins left="0.75" right="0.75" top="1" bottom="1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23" sqref="D23"/>
    </sheetView>
  </sheetViews>
  <sheetFormatPr defaultColWidth="11.00390625" defaultRowHeight="15.75"/>
  <cols>
    <col min="1" max="1" width="12.00390625" style="0" customWidth="1"/>
    <col min="2" max="2" width="25.125" style="0" customWidth="1"/>
    <col min="3" max="3" width="15.00390625" style="0" customWidth="1"/>
    <col min="4" max="4" width="11.00390625" style="0" customWidth="1"/>
    <col min="5" max="5" width="26.125" style="0" customWidth="1"/>
  </cols>
  <sheetData>
    <row r="1" spans="1:5" ht="22.5">
      <c r="A1" s="145" t="s">
        <v>86</v>
      </c>
      <c r="B1" s="145"/>
      <c r="C1" s="145"/>
      <c r="D1" s="145"/>
      <c r="E1" s="145"/>
    </row>
    <row r="3" spans="1:5" ht="19.5">
      <c r="A3" s="61" t="s">
        <v>51</v>
      </c>
      <c r="B3" s="62"/>
      <c r="C3" s="62"/>
      <c r="D3" s="11" t="s">
        <v>52</v>
      </c>
      <c r="E3" s="62"/>
    </row>
    <row r="4" spans="1:5" ht="19.5">
      <c r="A4" s="63">
        <v>1</v>
      </c>
      <c r="B4" s="63" t="s">
        <v>61</v>
      </c>
      <c r="C4" s="64"/>
      <c r="D4" s="63">
        <v>1</v>
      </c>
      <c r="E4" s="63" t="s">
        <v>149</v>
      </c>
    </row>
    <row r="5" spans="1:5" ht="19.5">
      <c r="A5" s="63">
        <v>2</v>
      </c>
      <c r="B5" s="63" t="s">
        <v>72</v>
      </c>
      <c r="C5" s="64"/>
      <c r="D5" s="63">
        <v>2</v>
      </c>
      <c r="E5" s="63" t="s">
        <v>70</v>
      </c>
    </row>
    <row r="6" spans="1:5" ht="19.5">
      <c r="A6" s="63">
        <v>3</v>
      </c>
      <c r="B6" s="63" t="s">
        <v>143</v>
      </c>
      <c r="C6" s="64"/>
      <c r="D6" s="63">
        <v>3</v>
      </c>
      <c r="E6" s="63" t="s">
        <v>73</v>
      </c>
    </row>
    <row r="7" spans="1:5" ht="19.5">
      <c r="A7" s="63">
        <v>4</v>
      </c>
      <c r="B7" s="63" t="s">
        <v>144</v>
      </c>
      <c r="C7" s="64"/>
      <c r="D7" s="63">
        <v>4</v>
      </c>
      <c r="E7" s="63" t="s">
        <v>150</v>
      </c>
    </row>
    <row r="8" spans="1:5" ht="19.5">
      <c r="A8" s="62"/>
      <c r="B8" s="62"/>
      <c r="C8" s="62"/>
      <c r="D8" s="62"/>
      <c r="E8" s="62"/>
    </row>
    <row r="9" spans="1:5" ht="19.5">
      <c r="A9" s="11" t="s">
        <v>53</v>
      </c>
      <c r="B9" s="62"/>
      <c r="C9" s="62"/>
      <c r="D9" s="11" t="s">
        <v>54</v>
      </c>
      <c r="E9" s="62"/>
    </row>
    <row r="10" spans="1:5" ht="19.5">
      <c r="A10" s="63">
        <v>1</v>
      </c>
      <c r="B10" s="63" t="s">
        <v>118</v>
      </c>
      <c r="C10" s="62"/>
      <c r="D10" s="63">
        <v>1</v>
      </c>
      <c r="E10" s="63" t="s">
        <v>74</v>
      </c>
    </row>
    <row r="11" spans="1:5" ht="19.5">
      <c r="A11" s="63">
        <v>2</v>
      </c>
      <c r="B11" s="63" t="s">
        <v>57</v>
      </c>
      <c r="C11" s="62"/>
      <c r="D11" s="63">
        <v>2</v>
      </c>
      <c r="E11" s="63" t="s">
        <v>70</v>
      </c>
    </row>
    <row r="12" spans="1:5" ht="19.5">
      <c r="A12" s="63">
        <v>3</v>
      </c>
      <c r="B12" s="63" t="s">
        <v>110</v>
      </c>
      <c r="C12" s="62"/>
      <c r="D12" s="63">
        <v>3</v>
      </c>
      <c r="E12" s="63" t="s">
        <v>149</v>
      </c>
    </row>
    <row r="13" spans="1:5" ht="19.5">
      <c r="A13" s="63">
        <v>4</v>
      </c>
      <c r="B13" s="63" t="s">
        <v>66</v>
      </c>
      <c r="C13" s="62"/>
      <c r="D13" s="63">
        <v>4</v>
      </c>
      <c r="E13" s="63" t="s">
        <v>147</v>
      </c>
    </row>
    <row r="14" spans="1:5" ht="19.5">
      <c r="A14" s="62"/>
      <c r="B14" s="62"/>
      <c r="C14" s="62"/>
      <c r="D14" s="62"/>
      <c r="E14" s="62"/>
    </row>
    <row r="15" spans="1:5" ht="19.5">
      <c r="A15" s="11" t="s">
        <v>55</v>
      </c>
      <c r="B15" s="62"/>
      <c r="C15" s="62"/>
      <c r="D15" s="11" t="s">
        <v>56</v>
      </c>
      <c r="E15" s="62"/>
    </row>
    <row r="16" spans="1:5" ht="19.5">
      <c r="A16" s="63">
        <v>1</v>
      </c>
      <c r="B16" s="63" t="s">
        <v>109</v>
      </c>
      <c r="C16" s="62"/>
      <c r="D16" s="63">
        <v>1</v>
      </c>
      <c r="E16" s="63" t="s">
        <v>93</v>
      </c>
    </row>
    <row r="17" spans="1:5" ht="19.5">
      <c r="A17" s="63">
        <v>2</v>
      </c>
      <c r="B17" s="63" t="s">
        <v>157</v>
      </c>
      <c r="C17" s="62"/>
      <c r="D17" s="63">
        <v>2</v>
      </c>
      <c r="E17" s="63" t="s">
        <v>159</v>
      </c>
    </row>
    <row r="18" spans="1:5" ht="19.5">
      <c r="A18" s="63">
        <v>3</v>
      </c>
      <c r="B18" s="63" t="s">
        <v>158</v>
      </c>
      <c r="C18" s="62"/>
      <c r="D18" s="63">
        <v>3</v>
      </c>
      <c r="E18" s="63" t="s">
        <v>80</v>
      </c>
    </row>
    <row r="19" spans="1:5" ht="19.5">
      <c r="A19" s="63">
        <v>4</v>
      </c>
      <c r="B19" s="63" t="s">
        <v>102</v>
      </c>
      <c r="C19" s="62"/>
      <c r="D19" s="63">
        <v>4</v>
      </c>
      <c r="E19" s="63" t="s">
        <v>94</v>
      </c>
    </row>
  </sheetData>
  <sheetProtection/>
  <mergeCells count="1">
    <mergeCell ref="A1:E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Surfing 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Wallace</dc:creator>
  <cp:keywords/>
  <dc:description/>
  <cp:lastModifiedBy>apple</cp:lastModifiedBy>
  <dcterms:created xsi:type="dcterms:W3CDTF">2016-06-24T00:15:00Z</dcterms:created>
  <dcterms:modified xsi:type="dcterms:W3CDTF">2017-10-17T23:56:45Z</dcterms:modified>
  <cp:category/>
  <cp:version/>
  <cp:contentType/>
  <cp:contentStatus/>
</cp:coreProperties>
</file>