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1800" windowHeight="16180" tabRatio="500" activeTab="2"/>
  </bookViews>
  <sheets>
    <sheet name="Schedule" sheetId="1" r:id="rId1"/>
    <sheet name="Surf" sheetId="2" r:id="rId2"/>
    <sheet name="Surf " sheetId="3" r:id="rId3"/>
    <sheet name="Technical" sheetId="4" r:id="rId4"/>
    <sheet name="Marathon" sheetId="5" r:id="rId5"/>
  </sheets>
  <definedNames>
    <definedName name="_xlnm.Print_Area" localSheetId="1">'Surf'!$A$1:$L$38</definedName>
  </definedNames>
  <calcPr fullCalcOnLoad="1"/>
</workbook>
</file>

<file path=xl/sharedStrings.xml><?xml version="1.0" encoding="utf-8"?>
<sst xmlns="http://schemas.openxmlformats.org/spreadsheetml/2006/main" count="452" uniqueCount="192">
  <si>
    <t>Over 40 Men - SUP Technical SUP 14ft</t>
  </si>
  <si>
    <t>Alt 1</t>
  </si>
  <si>
    <t>Jean Ringrose</t>
  </si>
  <si>
    <t>Leanne Jack</t>
  </si>
  <si>
    <t>Vanessa Mollard</t>
  </si>
  <si>
    <t>Open Women</t>
  </si>
  <si>
    <t>10ft SUP Longboard Surf Expression Session SUP</t>
  </si>
  <si>
    <t xml:space="preserve">Final </t>
  </si>
  <si>
    <t>Lucy Bell</t>
  </si>
  <si>
    <t>Dany Lecerc</t>
  </si>
  <si>
    <t>Emma Webb</t>
  </si>
  <si>
    <t>Meleah Zanos</t>
  </si>
  <si>
    <t>G</t>
  </si>
  <si>
    <t>P</t>
  </si>
  <si>
    <t>Bl</t>
  </si>
  <si>
    <t>HIF Victorian SUP Titles</t>
  </si>
  <si>
    <t>Technical Race</t>
  </si>
  <si>
    <t>Race #</t>
  </si>
  <si>
    <t>First Name</t>
  </si>
  <si>
    <t>Last Name</t>
  </si>
  <si>
    <t>Division</t>
  </si>
  <si>
    <t>Time</t>
  </si>
  <si>
    <t>Overall Place</t>
  </si>
  <si>
    <t>Division Place</t>
  </si>
  <si>
    <t>Daniel</t>
  </si>
  <si>
    <t>Gaitz</t>
  </si>
  <si>
    <t>Open Men - SUP Technical SUP</t>
  </si>
  <si>
    <t>Cheyne</t>
  </si>
  <si>
    <t>Mitchell</t>
  </si>
  <si>
    <t>Dany</t>
  </si>
  <si>
    <t>Leclerc</t>
  </si>
  <si>
    <t>glenn</t>
  </si>
  <si>
    <t>morgan</t>
  </si>
  <si>
    <t>Angela</t>
  </si>
  <si>
    <t>Jackson</t>
  </si>
  <si>
    <t>Open Women - SUP Technical SUP</t>
  </si>
  <si>
    <t>Lucy</t>
  </si>
  <si>
    <t>Bell</t>
  </si>
  <si>
    <t>Anna</t>
  </si>
  <si>
    <t>Robertson</t>
  </si>
  <si>
    <t>Dave</t>
  </si>
  <si>
    <t>White</t>
  </si>
  <si>
    <t>Over 40 Men - SUP Technical SUP</t>
  </si>
  <si>
    <t>Steve</t>
  </si>
  <si>
    <t>Walker</t>
  </si>
  <si>
    <t>Chris</t>
  </si>
  <si>
    <t>Clarke</t>
  </si>
  <si>
    <t>Jean</t>
  </si>
  <si>
    <t>Ringrose</t>
  </si>
  <si>
    <t>Over 40 Women - SUP Technical SUP</t>
  </si>
  <si>
    <t>Damien</t>
  </si>
  <si>
    <t>Quinlan</t>
  </si>
  <si>
    <t>Over 50 Open - SUP Technical SUP</t>
  </si>
  <si>
    <t>Warwick</t>
  </si>
  <si>
    <t>Lee</t>
  </si>
  <si>
    <t>Craig</t>
  </si>
  <si>
    <t>Macaulay</t>
  </si>
  <si>
    <t>Michael</t>
  </si>
  <si>
    <t>Jenkins</t>
  </si>
  <si>
    <t>Kathy</t>
  </si>
  <si>
    <t>Naoumidis</t>
  </si>
  <si>
    <t xml:space="preserve">David </t>
  </si>
  <si>
    <t xml:space="preserve">Sprague </t>
  </si>
  <si>
    <t>Marathon Race</t>
  </si>
  <si>
    <t>Open Men - SUP Marathon SUP</t>
  </si>
  <si>
    <t>Heath</t>
  </si>
  <si>
    <t>Meldrum</t>
  </si>
  <si>
    <t>Open Women - SUP Marathon SUP</t>
  </si>
  <si>
    <t>Over 40 Men - SUP Marathon SUP</t>
  </si>
  <si>
    <t>Timothy</t>
  </si>
  <si>
    <t>Elphick</t>
  </si>
  <si>
    <t>Peter</t>
  </si>
  <si>
    <t>Mirams</t>
  </si>
  <si>
    <t>Karl</t>
  </si>
  <si>
    <t>Deitz</t>
  </si>
  <si>
    <t>simon</t>
  </si>
  <si>
    <t>Murphy</t>
  </si>
  <si>
    <t xml:space="preserve">Mark </t>
  </si>
  <si>
    <t>Hollis</t>
  </si>
  <si>
    <t>Over 40 Women - SUP Marathon SUP</t>
  </si>
  <si>
    <t>Tiga</t>
  </si>
  <si>
    <t>Gilbert</t>
  </si>
  <si>
    <t>Greg</t>
  </si>
  <si>
    <t>Tobin</t>
  </si>
  <si>
    <t>Over 50 Open - SUP Marathon SUP</t>
  </si>
  <si>
    <t>mark</t>
  </si>
  <si>
    <t>Elsworth</t>
  </si>
  <si>
    <t>Jock</t>
  </si>
  <si>
    <t>Evans</t>
  </si>
  <si>
    <t>Prone Open Men - Marathon SUP</t>
  </si>
  <si>
    <t>Dane</t>
  </si>
  <si>
    <t>Heaysman</t>
  </si>
  <si>
    <t xml:space="preserve">Wes </t>
  </si>
  <si>
    <t>Greene</t>
  </si>
  <si>
    <t>Joseph</t>
  </si>
  <si>
    <t>Gutierrez</t>
  </si>
  <si>
    <t>SUP Community Paddle (OPEN)</t>
  </si>
  <si>
    <t>N/A</t>
  </si>
  <si>
    <t>Rod</t>
  </si>
  <si>
    <t>Mollard</t>
  </si>
  <si>
    <t>Vanessa</t>
  </si>
  <si>
    <t>Rob</t>
  </si>
  <si>
    <t>Swiger</t>
  </si>
  <si>
    <t>DNF</t>
  </si>
  <si>
    <t>NS</t>
  </si>
  <si>
    <t xml:space="preserve">2017 HIF Victorian SUP Titles </t>
  </si>
  <si>
    <t xml:space="preserve">presented by Rocktape </t>
  </si>
  <si>
    <t>Saturday 18th March, 2017</t>
  </si>
  <si>
    <t>SUP Marathon</t>
  </si>
  <si>
    <t>Lucy Bell</t>
  </si>
  <si>
    <t>8:00am Check in for 8:30am Start at RAAFS Beach, Ocean Grove.</t>
  </si>
  <si>
    <t>Finish Line: Cosy Corner/Front Beach, Torquay</t>
  </si>
  <si>
    <t>SUP Community Paddle Half Marathon</t>
  </si>
  <si>
    <t>9:00am Check in for 9:30am Start at Bancoora Beach, Breamlea.</t>
  </si>
  <si>
    <t>Sunday 19th March, 2017</t>
  </si>
  <si>
    <t>SUP Surf and Tech Race</t>
  </si>
  <si>
    <t>7:30am check in for 7:45am start</t>
  </si>
  <si>
    <t>at 13th Beach Surf Life Saving Club</t>
  </si>
  <si>
    <t>Over 50 Open SUP Surfing Rnd 1 H1-3</t>
  </si>
  <si>
    <t>Over 40 Men SUP Surfing Rnd 1 H1-3</t>
  </si>
  <si>
    <t>Open Men SUP Surfing Rnd 1 H1&amp;2</t>
  </si>
  <si>
    <t>Over 50 Open SUP Surfing Rnd 2 H1&amp;2</t>
  </si>
  <si>
    <t>Over 40 Men SUP Surfing Rnd 2 H1&amp;2</t>
  </si>
  <si>
    <t>Over 40 Women Rnd 1 H1&amp;2</t>
  </si>
  <si>
    <t>10ft SUP Longboard Expression Session (30mins)</t>
  </si>
  <si>
    <t>Over 50 Open SUP Surfing Final</t>
  </si>
  <si>
    <t>Over 40 Men SUP Surfing Final</t>
  </si>
  <si>
    <t xml:space="preserve">Over 40 Women Final </t>
  </si>
  <si>
    <t xml:space="preserve">Open Women Final </t>
  </si>
  <si>
    <t xml:space="preserve">Open Men SUP Surfing Final </t>
  </si>
  <si>
    <t xml:space="preserve">Technical Race </t>
  </si>
  <si>
    <t>All surf heats 20mins, Best 2 waves. Schedule subject to change due to walk</t>
  </si>
  <si>
    <t xml:space="preserve"> throughs and weather, please check with contest director before leaving event site.</t>
  </si>
  <si>
    <t xml:space="preserve">Open Men </t>
  </si>
  <si>
    <t>Rd 1</t>
  </si>
  <si>
    <t>Ht 1</t>
  </si>
  <si>
    <t>R</t>
  </si>
  <si>
    <t xml:space="preserve">Kenta Fergusson </t>
  </si>
  <si>
    <t>W</t>
  </si>
  <si>
    <t xml:space="preserve">Jed Fergusson </t>
  </si>
  <si>
    <t>Y</t>
  </si>
  <si>
    <t>Chris Clarke</t>
  </si>
  <si>
    <t>Final</t>
  </si>
  <si>
    <t>B</t>
  </si>
  <si>
    <t>Tim Knowles</t>
  </si>
  <si>
    <t>Ht 2</t>
  </si>
  <si>
    <t>James Carew</t>
  </si>
  <si>
    <t xml:space="preserve">Brendan Nachtigal </t>
  </si>
  <si>
    <t>Matt Takle</t>
  </si>
  <si>
    <t>1st</t>
  </si>
  <si>
    <t>2000pts</t>
  </si>
  <si>
    <t>Sam Sierakowlski</t>
  </si>
  <si>
    <t>2nd</t>
  </si>
  <si>
    <t>1720pts</t>
  </si>
  <si>
    <t>3rd</t>
  </si>
  <si>
    <t>1460pts</t>
  </si>
  <si>
    <t>=5th</t>
  </si>
  <si>
    <t>1220pts</t>
  </si>
  <si>
    <t>4th</t>
  </si>
  <si>
    <t>1340pts</t>
  </si>
  <si>
    <t>=7th</t>
  </si>
  <si>
    <t>1110pts</t>
  </si>
  <si>
    <t xml:space="preserve">Over 40 Men </t>
  </si>
  <si>
    <t>Damien Quinlan</t>
  </si>
  <si>
    <t>Brendan Nachtigal</t>
  </si>
  <si>
    <t>Rd 2</t>
  </si>
  <si>
    <t>Ty Cunningham</t>
  </si>
  <si>
    <t>Allan McKellar</t>
  </si>
  <si>
    <t xml:space="preserve">Brendan Ryan </t>
  </si>
  <si>
    <t>John Takle</t>
  </si>
  <si>
    <t>Dave White</t>
  </si>
  <si>
    <t>Rod Mollard</t>
  </si>
  <si>
    <t>Clinton Toi</t>
  </si>
  <si>
    <t>=10th</t>
  </si>
  <si>
    <t>976pts</t>
  </si>
  <si>
    <t xml:space="preserve">Over 50 Open </t>
  </si>
  <si>
    <t>Alex Gillan</t>
  </si>
  <si>
    <t>Anthony Rolph</t>
  </si>
  <si>
    <t>Warwick Lee</t>
  </si>
  <si>
    <t>Michael Jenkins</t>
  </si>
  <si>
    <t>David Sprague</t>
  </si>
  <si>
    <t>Linton drever</t>
  </si>
  <si>
    <t>Mark Robbins</t>
  </si>
  <si>
    <t>John Lane</t>
  </si>
  <si>
    <t>Craig Macaulay</t>
  </si>
  <si>
    <t>Michael Smith</t>
  </si>
  <si>
    <t xml:space="preserve">Over 40 Women </t>
  </si>
  <si>
    <t>Gwen Carbone</t>
  </si>
  <si>
    <t>Kathy Naoumidis</t>
  </si>
  <si>
    <t>Gwen Carbone</t>
  </si>
  <si>
    <t>Kathy Naoumidis</t>
  </si>
  <si>
    <t>Over 50 Open - SUP Technical SUP 14ft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</si>
</sst>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General"/>
  </numFmts>
  <fonts count="13">
    <font>
      <sz val="10"/>
      <name val="Arial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name val="Akzidenz Grotesk BE"/>
      <family val="0"/>
    </font>
    <font>
      <b/>
      <sz val="12"/>
      <name val="Calibri"/>
      <family val="2"/>
    </font>
    <font>
      <b/>
      <sz val="10"/>
      <name val="Verdana"/>
      <family val="0"/>
    </font>
    <font>
      <b/>
      <sz val="12"/>
      <color indexed="9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1" fillId="0" borderId="0" xfId="19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4" fillId="0" borderId="0" xfId="19" applyFont="1">
      <alignment/>
      <protection/>
    </xf>
    <xf numFmtId="0" fontId="6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6" fillId="0" borderId="1" xfId="19" applyFont="1" applyBorder="1">
      <alignment/>
      <protection/>
    </xf>
    <xf numFmtId="0" fontId="6" fillId="0" borderId="1" xfId="19" applyFont="1" applyBorder="1" applyAlignment="1">
      <alignment horizontal="center"/>
      <protection/>
    </xf>
    <xf numFmtId="0" fontId="6" fillId="0" borderId="0" xfId="19" applyFont="1" applyFill="1" applyBorder="1">
      <alignment/>
      <protection/>
    </xf>
    <xf numFmtId="0" fontId="7" fillId="0" borderId="0" xfId="19" applyFont="1" applyFill="1" applyBorder="1">
      <alignment/>
      <protection/>
    </xf>
    <xf numFmtId="0" fontId="6" fillId="0" borderId="0" xfId="19" applyFont="1" applyFill="1" applyBorder="1" applyAlignment="1">
      <alignment horizontal="center"/>
      <protection/>
    </xf>
    <xf numFmtId="0" fontId="8" fillId="0" borderId="0" xfId="19" applyFont="1">
      <alignment/>
      <protection/>
    </xf>
    <xf numFmtId="0" fontId="9" fillId="2" borderId="0" xfId="19" applyFont="1" applyFill="1">
      <alignment/>
      <protection/>
    </xf>
    <xf numFmtId="0" fontId="1" fillId="0" borderId="2" xfId="19" applyFont="1" applyBorder="1" applyAlignment="1">
      <alignment horizontal="center"/>
      <protection/>
    </xf>
    <xf numFmtId="0" fontId="1" fillId="0" borderId="2" xfId="19" applyFont="1" applyBorder="1">
      <alignment/>
      <protection/>
    </xf>
    <xf numFmtId="46" fontId="1" fillId="0" borderId="2" xfId="19" applyNumberFormat="1" applyFont="1" applyBorder="1">
      <alignment/>
      <protection/>
    </xf>
    <xf numFmtId="21" fontId="1" fillId="0" borderId="2" xfId="19" applyNumberFormat="1" applyFont="1" applyBorder="1">
      <alignment/>
      <protection/>
    </xf>
    <xf numFmtId="0" fontId="1" fillId="0" borderId="2" xfId="19" applyFont="1" applyBorder="1" applyAlignment="1">
      <alignment horizontal="right"/>
      <protection/>
    </xf>
    <xf numFmtId="0" fontId="1" fillId="0" borderId="3" xfId="19" applyFont="1" applyBorder="1" applyAlignment="1">
      <alignment horizontal="center"/>
      <protection/>
    </xf>
    <xf numFmtId="0" fontId="1" fillId="0" borderId="3" xfId="19" applyFont="1" applyBorder="1">
      <alignment/>
      <protection/>
    </xf>
    <xf numFmtId="46" fontId="1" fillId="0" borderId="3" xfId="19" applyNumberFormat="1" applyFont="1" applyBorder="1">
      <alignment/>
      <protection/>
    </xf>
    <xf numFmtId="0" fontId="1" fillId="0" borderId="4" xfId="19" applyFont="1" applyBorder="1" applyAlignment="1">
      <alignment horizontal="center"/>
      <protection/>
    </xf>
    <xf numFmtId="0" fontId="1" fillId="0" borderId="4" xfId="19" applyFont="1" applyBorder="1">
      <alignment/>
      <protection/>
    </xf>
    <xf numFmtId="46" fontId="1" fillId="0" borderId="4" xfId="19" applyNumberFormat="1" applyFont="1" applyBorder="1">
      <alignment/>
      <protection/>
    </xf>
    <xf numFmtId="0" fontId="1" fillId="0" borderId="5" xfId="19" applyFont="1" applyBorder="1" applyAlignment="1">
      <alignment horizontal="center"/>
      <protection/>
    </xf>
    <xf numFmtId="0" fontId="1" fillId="0" borderId="5" xfId="19" applyFont="1" applyBorder="1">
      <alignment/>
      <protection/>
    </xf>
    <xf numFmtId="46" fontId="1" fillId="0" borderId="5" xfId="19" applyNumberFormat="1" applyFont="1" applyBorder="1">
      <alignment/>
      <protection/>
    </xf>
    <xf numFmtId="0" fontId="1" fillId="0" borderId="6" xfId="19" applyBorder="1" applyAlignment="1">
      <alignment horizontal="center"/>
      <protection/>
    </xf>
    <xf numFmtId="0" fontId="1" fillId="0" borderId="6" xfId="19" applyBorder="1">
      <alignment/>
      <protection/>
    </xf>
    <xf numFmtId="0" fontId="1" fillId="0" borderId="7" xfId="19" applyBorder="1" applyAlignment="1">
      <alignment horizontal="center"/>
      <protection/>
    </xf>
    <xf numFmtId="0" fontId="1" fillId="0" borderId="7" xfId="19" applyBorder="1">
      <alignment/>
      <protection/>
    </xf>
    <xf numFmtId="0" fontId="1" fillId="0" borderId="7" xfId="19" applyFont="1" applyBorder="1">
      <alignment/>
      <protection/>
    </xf>
    <xf numFmtId="0" fontId="1" fillId="0" borderId="7" xfId="19" applyFont="1" applyBorder="1" applyAlignment="1">
      <alignment horizontal="right"/>
      <protection/>
    </xf>
    <xf numFmtId="20" fontId="1" fillId="0" borderId="7" xfId="19" applyNumberFormat="1" applyBorder="1">
      <alignment/>
      <protection/>
    </xf>
    <xf numFmtId="0" fontId="1" fillId="0" borderId="8" xfId="19" applyBorder="1" applyAlignment="1">
      <alignment horizontal="center"/>
      <protection/>
    </xf>
    <xf numFmtId="0" fontId="1" fillId="0" borderId="8" xfId="19" applyBorder="1">
      <alignment/>
      <protection/>
    </xf>
    <xf numFmtId="0" fontId="1" fillId="0" borderId="8" xfId="19" applyFont="1" applyBorder="1" applyAlignment="1">
      <alignment horizontal="right"/>
      <protection/>
    </xf>
    <xf numFmtId="0" fontId="1" fillId="0" borderId="9" xfId="19" applyBorder="1" applyAlignment="1">
      <alignment horizontal="center"/>
      <protection/>
    </xf>
    <xf numFmtId="0" fontId="1" fillId="0" borderId="9" xfId="19" applyBorder="1">
      <alignment/>
      <protection/>
    </xf>
    <xf numFmtId="0" fontId="1" fillId="0" borderId="9" xfId="19" applyFont="1" applyBorder="1" applyAlignment="1">
      <alignment horizontal="right"/>
      <protection/>
    </xf>
    <xf numFmtId="20" fontId="1" fillId="0" borderId="9" xfId="19" applyNumberFormat="1" applyBorder="1">
      <alignment/>
      <protection/>
    </xf>
    <xf numFmtId="20" fontId="1" fillId="0" borderId="8" xfId="19" applyNumberFormat="1" applyBorder="1">
      <alignment/>
      <protection/>
    </xf>
    <xf numFmtId="0" fontId="1" fillId="0" borderId="10" xfId="19" applyBorder="1" applyAlignment="1">
      <alignment horizontal="center"/>
      <protection/>
    </xf>
    <xf numFmtId="0" fontId="1" fillId="0" borderId="10" xfId="19" applyBorder="1">
      <alignment/>
      <protection/>
    </xf>
    <xf numFmtId="20" fontId="1" fillId="0" borderId="10" xfId="19" applyNumberFormat="1" applyBorder="1">
      <alignment/>
      <protection/>
    </xf>
    <xf numFmtId="0" fontId="1" fillId="0" borderId="6" xfId="19" applyFont="1" applyBorder="1">
      <alignment/>
      <protection/>
    </xf>
    <xf numFmtId="0" fontId="6" fillId="0" borderId="0" xfId="19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19050</xdr:rowOff>
    </xdr:from>
    <xdr:to>
      <xdr:col>5</xdr:col>
      <xdr:colOff>333375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9050"/>
          <a:ext cx="33528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704850</xdr:colOff>
      <xdr:row>49</xdr:row>
      <xdr:rowOff>19050</xdr:rowOff>
    </xdr:from>
    <xdr:to>
      <xdr:col>1</xdr:col>
      <xdr:colOff>609600</xdr:colOff>
      <xdr:row>52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9086850"/>
          <a:ext cx="790575" cy="5619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47625</xdr:colOff>
      <xdr:row>44</xdr:row>
      <xdr:rowOff>57150</xdr:rowOff>
    </xdr:from>
    <xdr:to>
      <xdr:col>3</xdr:col>
      <xdr:colOff>76200</xdr:colOff>
      <xdr:row>48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8315325"/>
          <a:ext cx="914400" cy="6858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2</xdr:col>
      <xdr:colOff>19050</xdr:colOff>
      <xdr:row>50</xdr:row>
      <xdr:rowOff>9525</xdr:rowOff>
    </xdr:from>
    <xdr:to>
      <xdr:col>3</xdr:col>
      <xdr:colOff>161925</xdr:colOff>
      <xdr:row>51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9239250"/>
          <a:ext cx="1028700" cy="26670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3</xdr:col>
      <xdr:colOff>447675</xdr:colOff>
      <xdr:row>50</xdr:row>
      <xdr:rowOff>0</xdr:rowOff>
    </xdr:from>
    <xdr:to>
      <xdr:col>4</xdr:col>
      <xdr:colOff>523875</xdr:colOff>
      <xdr:row>52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05150" y="9229725"/>
          <a:ext cx="962025" cy="3238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>
    <xdr:from>
      <xdr:col>4</xdr:col>
      <xdr:colOff>685800</xdr:colOff>
      <xdr:row>48</xdr:row>
      <xdr:rowOff>133350</xdr:rowOff>
    </xdr:from>
    <xdr:to>
      <xdr:col>6</xdr:col>
      <xdr:colOff>209550</xdr:colOff>
      <xdr:row>52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29100" y="9039225"/>
          <a:ext cx="1295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45</xdr:row>
      <xdr:rowOff>47625</xdr:rowOff>
    </xdr:from>
    <xdr:to>
      <xdr:col>4</xdr:col>
      <xdr:colOff>790575</xdr:colOff>
      <xdr:row>47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8467725"/>
          <a:ext cx="1343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0:D44"/>
  <sheetViews>
    <sheetView workbookViewId="0" topLeftCell="A1">
      <selection activeCell="G11" sqref="G11"/>
    </sheetView>
  </sheetViews>
  <sheetFormatPr defaultColWidth="13.28125" defaultRowHeight="12.75"/>
  <cols>
    <col min="1" max="16384" width="13.28125" style="1" customWidth="1"/>
  </cols>
  <sheetData>
    <row r="10" ht="19.5">
      <c r="D10" s="2" t="s">
        <v>105</v>
      </c>
    </row>
    <row r="11" ht="19.5">
      <c r="D11" s="2" t="s">
        <v>106</v>
      </c>
    </row>
    <row r="13" ht="18">
      <c r="D13" s="3" t="s">
        <v>107</v>
      </c>
    </row>
    <row r="14" ht="15">
      <c r="D14" s="4"/>
    </row>
    <row r="15" ht="15">
      <c r="D15" s="5" t="s">
        <v>108</v>
      </c>
    </row>
    <row r="16" ht="15">
      <c r="D16" s="4" t="s">
        <v>110</v>
      </c>
    </row>
    <row r="17" ht="15">
      <c r="D17" s="4" t="s">
        <v>111</v>
      </c>
    </row>
    <row r="18" ht="15">
      <c r="D18" s="4"/>
    </row>
    <row r="19" ht="15">
      <c r="D19" s="5" t="s">
        <v>112</v>
      </c>
    </row>
    <row r="20" ht="15">
      <c r="D20" s="4" t="s">
        <v>113</v>
      </c>
    </row>
    <row r="21" ht="15">
      <c r="D21" s="4" t="s">
        <v>111</v>
      </c>
    </row>
    <row r="22" ht="15">
      <c r="D22" s="4"/>
    </row>
    <row r="23" ht="18">
      <c r="D23" s="3" t="s">
        <v>114</v>
      </c>
    </row>
    <row r="24" ht="15">
      <c r="D24" s="4"/>
    </row>
    <row r="25" ht="15">
      <c r="D25" s="5" t="s">
        <v>115</v>
      </c>
    </row>
    <row r="26" ht="15">
      <c r="D26" s="4" t="s">
        <v>116</v>
      </c>
    </row>
    <row r="27" ht="15">
      <c r="D27" s="4" t="s">
        <v>117</v>
      </c>
    </row>
    <row r="28" ht="15">
      <c r="D28" s="4"/>
    </row>
    <row r="29" ht="15">
      <c r="D29" s="4" t="s">
        <v>118</v>
      </c>
    </row>
    <row r="30" ht="15">
      <c r="D30" s="4" t="s">
        <v>119</v>
      </c>
    </row>
    <row r="31" ht="15">
      <c r="D31" s="4" t="s">
        <v>120</v>
      </c>
    </row>
    <row r="32" ht="15">
      <c r="D32" s="4" t="s">
        <v>121</v>
      </c>
    </row>
    <row r="33" ht="15">
      <c r="D33" s="4" t="s">
        <v>122</v>
      </c>
    </row>
    <row r="34" ht="15">
      <c r="D34" s="4" t="s">
        <v>123</v>
      </c>
    </row>
    <row r="35" ht="15">
      <c r="D35" s="4" t="s">
        <v>124</v>
      </c>
    </row>
    <row r="36" ht="15">
      <c r="D36" s="4" t="s">
        <v>125</v>
      </c>
    </row>
    <row r="37" ht="15">
      <c r="D37" s="4" t="s">
        <v>126</v>
      </c>
    </row>
    <row r="38" ht="15">
      <c r="D38" s="4" t="s">
        <v>127</v>
      </c>
    </row>
    <row r="39" ht="15">
      <c r="D39" s="4" t="s">
        <v>128</v>
      </c>
    </row>
    <row r="40" ht="15">
      <c r="D40" s="4" t="s">
        <v>129</v>
      </c>
    </row>
    <row r="41" ht="15">
      <c r="D41" s="4" t="s">
        <v>130</v>
      </c>
    </row>
    <row r="43" ht="15">
      <c r="D43" s="6" t="s">
        <v>131</v>
      </c>
    </row>
    <row r="44" ht="15">
      <c r="D44" s="6" t="s">
        <v>132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I10" sqref="I10"/>
    </sheetView>
  </sheetViews>
  <sheetFormatPr defaultColWidth="13.28125" defaultRowHeight="12.75"/>
  <cols>
    <col min="1" max="2" width="3.8515625" style="1" customWidth="1"/>
    <col min="3" max="3" width="22.140625" style="1" customWidth="1"/>
    <col min="4" max="4" width="6.00390625" style="1" customWidth="1"/>
    <col min="5" max="5" width="13.28125" style="1" customWidth="1"/>
    <col min="6" max="6" width="5.28125" style="1" customWidth="1"/>
    <col min="7" max="7" width="22.140625" style="1" customWidth="1"/>
    <col min="8" max="8" width="6.00390625" style="1" customWidth="1"/>
    <col min="9" max="9" width="13.28125" style="1" customWidth="1"/>
    <col min="10" max="10" width="4.7109375" style="1" customWidth="1"/>
    <col min="11" max="11" width="23.140625" style="1" customWidth="1"/>
    <col min="12" max="12" width="6.00390625" style="1" customWidth="1"/>
    <col min="13" max="16384" width="13.28125" style="1" customWidth="1"/>
  </cols>
  <sheetData>
    <row r="1" ht="15">
      <c r="A1" s="7" t="s">
        <v>133</v>
      </c>
    </row>
    <row r="3" spans="1:8" ht="15">
      <c r="A3" s="8" t="s">
        <v>134</v>
      </c>
      <c r="B3" s="8"/>
      <c r="C3" s="9" t="s">
        <v>135</v>
      </c>
      <c r="D3" s="8">
        <v>1</v>
      </c>
      <c r="E3" s="8"/>
      <c r="F3" s="8"/>
      <c r="G3" s="9"/>
      <c r="H3" s="8"/>
    </row>
    <row r="4" spans="1:8" ht="15">
      <c r="A4" s="10" t="s">
        <v>136</v>
      </c>
      <c r="B4" s="10">
        <v>1</v>
      </c>
      <c r="C4" s="11" t="s">
        <v>137</v>
      </c>
      <c r="D4" s="10">
        <v>1</v>
      </c>
      <c r="E4" s="8"/>
      <c r="F4" s="8"/>
      <c r="G4" s="9"/>
      <c r="H4" s="8"/>
    </row>
    <row r="5" spans="1:8" ht="15">
      <c r="A5" s="10" t="s">
        <v>138</v>
      </c>
      <c r="B5" s="10">
        <v>4</v>
      </c>
      <c r="C5" s="11" t="s">
        <v>139</v>
      </c>
      <c r="D5" s="10">
        <v>4</v>
      </c>
      <c r="E5" s="8"/>
      <c r="F5" s="8"/>
      <c r="G5" s="9"/>
      <c r="H5" s="8"/>
    </row>
    <row r="6" spans="1:8" ht="15">
      <c r="A6" s="10" t="s">
        <v>140</v>
      </c>
      <c r="B6" s="10">
        <v>5</v>
      </c>
      <c r="C6" s="11" t="s">
        <v>141</v>
      </c>
      <c r="D6" s="10">
        <v>3</v>
      </c>
      <c r="E6" s="8"/>
      <c r="F6" s="8"/>
      <c r="G6" s="9" t="s">
        <v>142</v>
      </c>
      <c r="H6" s="9">
        <v>3</v>
      </c>
    </row>
    <row r="7" spans="1:8" ht="15">
      <c r="A7" s="10" t="s">
        <v>143</v>
      </c>
      <c r="B7" s="10">
        <v>8</v>
      </c>
      <c r="C7" s="11" t="s">
        <v>144</v>
      </c>
      <c r="D7" s="10">
        <v>2</v>
      </c>
      <c r="E7" s="8"/>
      <c r="F7" s="10" t="s">
        <v>136</v>
      </c>
      <c r="G7" s="11" t="str">
        <f>IF(D4=1,C4,(IF(D5=1,C5,(IF(D6=1,C6,(IF(D7=1,C7,1.1)))))))</f>
        <v>Kenta Fergusson </v>
      </c>
      <c r="H7" s="10">
        <v>2</v>
      </c>
    </row>
    <row r="8" spans="1:8" ht="15">
      <c r="A8" s="8"/>
      <c r="B8" s="8"/>
      <c r="C8" s="9"/>
      <c r="D8" s="8"/>
      <c r="E8" s="8"/>
      <c r="F8" s="10" t="s">
        <v>138</v>
      </c>
      <c r="G8" s="11" t="str">
        <f>IF(D4=2,C4,(IF(D5=2,C5,(IF(D6=2,C6,(IF(D7=2,C7,2.1)))))))</f>
        <v>Tim Knowles</v>
      </c>
      <c r="H8" s="10">
        <v>4</v>
      </c>
    </row>
    <row r="9" spans="1:8" ht="15">
      <c r="A9" s="8" t="s">
        <v>134</v>
      </c>
      <c r="B9" s="8"/>
      <c r="C9" s="9" t="s">
        <v>145</v>
      </c>
      <c r="D9" s="8">
        <v>2</v>
      </c>
      <c r="E9" s="8"/>
      <c r="F9" s="10" t="s">
        <v>140</v>
      </c>
      <c r="G9" s="11" t="str">
        <f>IF(D10=1,C10,(IF(D11=1,C11,(IF(D12=1,C12,(IF(D13=1,C13,1.2)))))))</f>
        <v>James Carew</v>
      </c>
      <c r="H9" s="10">
        <v>3</v>
      </c>
    </row>
    <row r="10" spans="1:8" ht="15">
      <c r="A10" s="10" t="s">
        <v>136</v>
      </c>
      <c r="B10" s="10">
        <v>2</v>
      </c>
      <c r="C10" s="11" t="s">
        <v>146</v>
      </c>
      <c r="D10" s="10">
        <v>1</v>
      </c>
      <c r="E10" s="8"/>
      <c r="F10" s="10" t="s">
        <v>143</v>
      </c>
      <c r="G10" s="11" t="str">
        <f>IF(D10=2,C10,(IF(D11=2,C11,(IF(D12=2,C12,(IF(D13=2,C13,2.2)))))))</f>
        <v>Matt Takle</v>
      </c>
      <c r="H10" s="10">
        <v>1</v>
      </c>
    </row>
    <row r="11" spans="1:8" ht="15">
      <c r="A11" s="10" t="s">
        <v>138</v>
      </c>
      <c r="B11" s="10">
        <v>3</v>
      </c>
      <c r="C11" s="11" t="s">
        <v>147</v>
      </c>
      <c r="D11" s="10">
        <v>3</v>
      </c>
      <c r="E11" s="8"/>
      <c r="F11" s="8"/>
      <c r="G11" s="9"/>
      <c r="H11" s="8"/>
    </row>
    <row r="12" spans="1:8" ht="15">
      <c r="A12" s="10" t="s">
        <v>140</v>
      </c>
      <c r="B12" s="10">
        <v>6</v>
      </c>
      <c r="C12" s="11" t="s">
        <v>148</v>
      </c>
      <c r="D12" s="10">
        <v>2</v>
      </c>
      <c r="E12" s="8"/>
      <c r="F12" s="8" t="s">
        <v>149</v>
      </c>
      <c r="G12" s="9" t="s">
        <v>150</v>
      </c>
      <c r="H12" s="8"/>
    </row>
    <row r="13" spans="1:8" ht="15">
      <c r="A13" s="10" t="s">
        <v>143</v>
      </c>
      <c r="B13" s="10">
        <v>7</v>
      </c>
      <c r="C13" s="11" t="s">
        <v>151</v>
      </c>
      <c r="D13" s="10">
        <v>4</v>
      </c>
      <c r="E13" s="8"/>
      <c r="F13" s="8" t="s">
        <v>152</v>
      </c>
      <c r="G13" s="9" t="s">
        <v>153</v>
      </c>
      <c r="H13" s="8"/>
    </row>
    <row r="14" spans="1:8" ht="15">
      <c r="A14" s="8"/>
      <c r="B14" s="8"/>
      <c r="C14" s="8"/>
      <c r="D14" s="8"/>
      <c r="E14" s="8"/>
      <c r="F14" s="8" t="s">
        <v>154</v>
      </c>
      <c r="G14" s="9" t="s">
        <v>155</v>
      </c>
      <c r="H14" s="8"/>
    </row>
    <row r="15" spans="1:7" ht="15">
      <c r="A15" s="8" t="s">
        <v>156</v>
      </c>
      <c r="B15" s="8"/>
      <c r="C15" s="8" t="s">
        <v>157</v>
      </c>
      <c r="F15" s="8" t="s">
        <v>158</v>
      </c>
      <c r="G15" s="9" t="s">
        <v>159</v>
      </c>
    </row>
    <row r="16" spans="1:3" ht="15">
      <c r="A16" s="12" t="s">
        <v>160</v>
      </c>
      <c r="C16" s="8" t="s">
        <v>161</v>
      </c>
    </row>
    <row r="18" ht="15">
      <c r="A18" s="7" t="s">
        <v>162</v>
      </c>
    </row>
    <row r="19" spans="1:8" ht="15">
      <c r="A19" s="8" t="s">
        <v>134</v>
      </c>
      <c r="B19" s="8"/>
      <c r="C19" s="9" t="s">
        <v>135</v>
      </c>
      <c r="D19" s="8">
        <v>1</v>
      </c>
      <c r="E19" s="8"/>
      <c r="F19" s="8"/>
      <c r="G19" s="9"/>
      <c r="H19" s="8"/>
    </row>
    <row r="20" spans="1:8" ht="15">
      <c r="A20" s="10" t="s">
        <v>136</v>
      </c>
      <c r="B20" s="10">
        <v>1</v>
      </c>
      <c r="C20" s="11" t="s">
        <v>163</v>
      </c>
      <c r="D20" s="10">
        <v>4</v>
      </c>
      <c r="E20" s="8"/>
      <c r="F20" s="8"/>
      <c r="G20" s="9"/>
      <c r="H20" s="8"/>
    </row>
    <row r="21" spans="1:5" ht="15">
      <c r="A21" s="10" t="s">
        <v>138</v>
      </c>
      <c r="B21" s="10">
        <v>6</v>
      </c>
      <c r="C21" s="11" t="s">
        <v>164</v>
      </c>
      <c r="D21" s="10">
        <v>2</v>
      </c>
      <c r="E21" s="8"/>
    </row>
    <row r="22" spans="1:8" ht="15">
      <c r="A22" s="10" t="s">
        <v>140</v>
      </c>
      <c r="B22" s="10">
        <v>7</v>
      </c>
      <c r="C22" s="11" t="s">
        <v>141</v>
      </c>
      <c r="D22" s="10">
        <v>1</v>
      </c>
      <c r="E22" s="8"/>
      <c r="F22" s="8" t="s">
        <v>165</v>
      </c>
      <c r="G22" s="9" t="s">
        <v>135</v>
      </c>
      <c r="H22" s="9">
        <v>4</v>
      </c>
    </row>
    <row r="23" spans="1:8" ht="15">
      <c r="A23" s="10" t="s">
        <v>143</v>
      </c>
      <c r="B23" s="10">
        <v>12</v>
      </c>
      <c r="C23" s="11" t="s">
        <v>166</v>
      </c>
      <c r="D23" s="10">
        <v>3</v>
      </c>
      <c r="E23" s="8"/>
      <c r="F23" s="10" t="s">
        <v>136</v>
      </c>
      <c r="G23" s="11" t="str">
        <f>IF(D21=1,C21,(IF(D22=1,C22,(IF(D23=1,C23,(IF(D20=1,C20,1.1)))))))</f>
        <v>Chris Clarke</v>
      </c>
      <c r="H23" s="10">
        <v>1</v>
      </c>
    </row>
    <row r="24" spans="1:8" ht="15">
      <c r="A24" s="8"/>
      <c r="B24" s="8"/>
      <c r="C24" s="9"/>
      <c r="D24" s="8"/>
      <c r="E24" s="8"/>
      <c r="F24" s="10" t="s">
        <v>138</v>
      </c>
      <c r="G24" s="11" t="str">
        <f>IF(D29=2,C29,(IF(D28=2,C28,(IF(D27=2,C27,(IF(D26=2,C26,2.2)))))))</f>
        <v>Allan McKellar</v>
      </c>
      <c r="H24" s="10">
        <v>3</v>
      </c>
    </row>
    <row r="25" spans="1:12" ht="15">
      <c r="A25" s="8" t="s">
        <v>134</v>
      </c>
      <c r="B25" s="8"/>
      <c r="C25" s="9" t="s">
        <v>145</v>
      </c>
      <c r="D25" s="8">
        <v>2</v>
      </c>
      <c r="E25" s="8"/>
      <c r="F25" s="10" t="s">
        <v>140</v>
      </c>
      <c r="G25" s="11" t="str">
        <f>IF(D32=2,C32,(IF(D33=2,C33,(IF(D34=2,C34,(IF(D35=2,C35,2.3)))))))</f>
        <v>Tim Knowles</v>
      </c>
      <c r="H25" s="10">
        <v>2</v>
      </c>
      <c r="J25" s="8"/>
      <c r="K25" s="9" t="s">
        <v>142</v>
      </c>
      <c r="L25" s="9">
        <v>6</v>
      </c>
    </row>
    <row r="26" spans="1:12" ht="15">
      <c r="A26" s="10" t="s">
        <v>136</v>
      </c>
      <c r="B26" s="10">
        <v>3</v>
      </c>
      <c r="C26" s="11" t="s">
        <v>167</v>
      </c>
      <c r="D26" s="10">
        <v>2</v>
      </c>
      <c r="E26" s="8"/>
      <c r="J26" s="10" t="s">
        <v>136</v>
      </c>
      <c r="K26" s="11" t="str">
        <f>IF(H23=1,G23,(IF(H24=1,G24,(IF(H25=1,G25,1.4)))))</f>
        <v>Chris Clarke</v>
      </c>
      <c r="L26" s="10">
        <v>1</v>
      </c>
    </row>
    <row r="27" spans="1:12" ht="15">
      <c r="A27" s="10" t="s">
        <v>138</v>
      </c>
      <c r="B27" s="10">
        <v>4</v>
      </c>
      <c r="C27" s="11" t="s">
        <v>168</v>
      </c>
      <c r="D27" s="10">
        <v>1</v>
      </c>
      <c r="E27" s="8"/>
      <c r="F27" s="8"/>
      <c r="G27" s="9"/>
      <c r="H27" s="8"/>
      <c r="J27" s="10" t="s">
        <v>138</v>
      </c>
      <c r="K27" s="11" t="s">
        <v>169</v>
      </c>
      <c r="L27" s="10">
        <v>2</v>
      </c>
    </row>
    <row r="28" spans="1:12" ht="15">
      <c r="A28" s="10" t="s">
        <v>140</v>
      </c>
      <c r="B28" s="10">
        <v>9</v>
      </c>
      <c r="C28" s="11" t="s">
        <v>170</v>
      </c>
      <c r="D28" s="10">
        <v>3</v>
      </c>
      <c r="E28" s="8"/>
      <c r="J28" s="10" t="s">
        <v>140</v>
      </c>
      <c r="K28" s="11" t="str">
        <f>IF(H30=1,G30,(IF(H31=1,G31,(IF(H32=1,G32,1.5)))))</f>
        <v>Brendan Ryan </v>
      </c>
      <c r="L28" s="10">
        <v>4</v>
      </c>
    </row>
    <row r="29" spans="1:12" ht="15">
      <c r="A29" s="10" t="s">
        <v>143</v>
      </c>
      <c r="B29" s="10">
        <v>10</v>
      </c>
      <c r="C29" s="11" t="s">
        <v>171</v>
      </c>
      <c r="D29" s="10">
        <v>4</v>
      </c>
      <c r="E29" s="8"/>
      <c r="F29" s="8" t="s">
        <v>165</v>
      </c>
      <c r="G29" s="9" t="s">
        <v>145</v>
      </c>
      <c r="H29" s="9">
        <v>5</v>
      </c>
      <c r="J29" s="10" t="s">
        <v>143</v>
      </c>
      <c r="K29" s="11" t="s">
        <v>144</v>
      </c>
      <c r="L29" s="10">
        <v>3</v>
      </c>
    </row>
    <row r="30" spans="6:8" ht="15">
      <c r="F30" s="10" t="s">
        <v>136</v>
      </c>
      <c r="G30" s="11" t="str">
        <f>IF(D21=2,C21,(IF(D22=2,C22,(IF(D23=2,C23,(IF(D20=2,C20,2.1)))))))</f>
        <v>Brendan Nachtigal</v>
      </c>
      <c r="H30" s="10">
        <v>3</v>
      </c>
    </row>
    <row r="31" spans="1:11" ht="15">
      <c r="A31" s="8" t="s">
        <v>134</v>
      </c>
      <c r="B31" s="8"/>
      <c r="C31" s="9" t="s">
        <v>145</v>
      </c>
      <c r="D31" s="8">
        <v>3</v>
      </c>
      <c r="F31" s="10" t="s">
        <v>138</v>
      </c>
      <c r="G31" s="11" t="str">
        <f>IF(D29=1,C29,(IF(D28=1,C28,(IF(D27=1,C27,(IF(D26=1,C26,1.2)))))))</f>
        <v>Brendan Ryan </v>
      </c>
      <c r="H31" s="10">
        <v>1</v>
      </c>
      <c r="J31" s="8" t="s">
        <v>149</v>
      </c>
      <c r="K31" s="9" t="s">
        <v>150</v>
      </c>
    </row>
    <row r="32" spans="1:11" ht="15">
      <c r="A32" s="10" t="s">
        <v>136</v>
      </c>
      <c r="B32" s="10">
        <v>2</v>
      </c>
      <c r="C32" s="11" t="s">
        <v>169</v>
      </c>
      <c r="D32" s="10">
        <v>1</v>
      </c>
      <c r="F32" s="10" t="s">
        <v>140</v>
      </c>
      <c r="G32" s="11" t="str">
        <f>IF(D32=1,C32,(IF(D33=1,C33,(IF(D34=1,C34,(IF(D35=1,C35,1.3)))))))</f>
        <v>John Takle</v>
      </c>
      <c r="H32" s="10">
        <v>2</v>
      </c>
      <c r="J32" s="8" t="s">
        <v>152</v>
      </c>
      <c r="K32" s="9" t="s">
        <v>153</v>
      </c>
    </row>
    <row r="33" spans="1:11" ht="15">
      <c r="A33" s="10" t="s">
        <v>138</v>
      </c>
      <c r="B33" s="10">
        <v>5</v>
      </c>
      <c r="C33" s="11" t="s">
        <v>139</v>
      </c>
      <c r="D33" s="10">
        <v>4</v>
      </c>
      <c r="J33" s="8" t="s">
        <v>154</v>
      </c>
      <c r="K33" s="9" t="s">
        <v>155</v>
      </c>
    </row>
    <row r="34" spans="1:11" ht="15">
      <c r="A34" s="10" t="s">
        <v>140</v>
      </c>
      <c r="B34" s="10">
        <v>8</v>
      </c>
      <c r="C34" s="11" t="s">
        <v>172</v>
      </c>
      <c r="D34" s="10">
        <v>3</v>
      </c>
      <c r="F34" s="8" t="s">
        <v>156</v>
      </c>
      <c r="G34" s="8" t="s">
        <v>157</v>
      </c>
      <c r="J34" s="8" t="s">
        <v>158</v>
      </c>
      <c r="K34" s="9" t="s">
        <v>159</v>
      </c>
    </row>
    <row r="35" spans="1:4" ht="15">
      <c r="A35" s="10" t="s">
        <v>143</v>
      </c>
      <c r="B35" s="10">
        <v>11</v>
      </c>
      <c r="C35" s="11" t="s">
        <v>144</v>
      </c>
      <c r="D35" s="10">
        <v>2</v>
      </c>
    </row>
    <row r="37" spans="1:3" ht="15">
      <c r="A37" s="12" t="s">
        <v>160</v>
      </c>
      <c r="C37" s="8" t="s">
        <v>161</v>
      </c>
    </row>
    <row r="38" spans="1:3" ht="15">
      <c r="A38" s="12" t="s">
        <v>173</v>
      </c>
      <c r="C38" s="8" t="s">
        <v>174</v>
      </c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/>
  <rowBreaks count="2" manualBreakCount="2">
    <brk id="22" max="255" man="1"/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48"/>
  <sheetViews>
    <sheetView tabSelected="1" workbookViewId="0" topLeftCell="A14">
      <selection activeCell="D44" sqref="D44"/>
    </sheetView>
  </sheetViews>
  <sheetFormatPr defaultColWidth="13.28125" defaultRowHeight="12.75"/>
  <cols>
    <col min="1" max="2" width="3.8515625" style="1" customWidth="1"/>
    <col min="3" max="3" width="19.8515625" style="1" customWidth="1"/>
    <col min="4" max="4" width="6.00390625" style="1" customWidth="1"/>
    <col min="5" max="5" width="13.28125" style="1" customWidth="1"/>
    <col min="6" max="6" width="3.8515625" style="1" customWidth="1"/>
    <col min="7" max="7" width="19.8515625" style="1" customWidth="1"/>
    <col min="8" max="8" width="6.00390625" style="1" customWidth="1"/>
    <col min="9" max="9" width="13.28125" style="1" customWidth="1"/>
    <col min="10" max="10" width="3.8515625" style="1" customWidth="1"/>
    <col min="11" max="11" width="19.8515625" style="1" customWidth="1"/>
    <col min="12" max="12" width="6.00390625" style="1" customWidth="1"/>
    <col min="13" max="16384" width="13.28125" style="1" customWidth="1"/>
  </cols>
  <sheetData>
    <row r="2" ht="15">
      <c r="A2" s="7" t="s">
        <v>175</v>
      </c>
    </row>
    <row r="3" spans="1:8" ht="15">
      <c r="A3" s="8" t="s">
        <v>134</v>
      </c>
      <c r="B3" s="8"/>
      <c r="C3" s="9" t="s">
        <v>135</v>
      </c>
      <c r="D3" s="8">
        <v>1</v>
      </c>
      <c r="E3" s="8"/>
      <c r="F3" s="8"/>
      <c r="G3" s="9"/>
      <c r="H3" s="8"/>
    </row>
    <row r="4" spans="1:8" ht="15">
      <c r="A4" s="10" t="s">
        <v>136</v>
      </c>
      <c r="B4" s="10">
        <v>1</v>
      </c>
      <c r="C4" s="11" t="s">
        <v>169</v>
      </c>
      <c r="D4" s="10">
        <v>1</v>
      </c>
      <c r="E4" s="8"/>
      <c r="F4" s="8"/>
      <c r="G4" s="9"/>
      <c r="H4" s="8"/>
    </row>
    <row r="5" spans="1:5" ht="15">
      <c r="A5" s="10" t="s">
        <v>138</v>
      </c>
      <c r="B5" s="10">
        <v>6</v>
      </c>
      <c r="C5" s="11" t="s">
        <v>176</v>
      </c>
      <c r="D5" s="10">
        <v>3</v>
      </c>
      <c r="E5" s="8"/>
    </row>
    <row r="6" spans="1:8" ht="15">
      <c r="A6" s="10" t="s">
        <v>140</v>
      </c>
      <c r="B6" s="10">
        <v>7</v>
      </c>
      <c r="C6" s="11" t="s">
        <v>177</v>
      </c>
      <c r="D6" s="10">
        <v>4</v>
      </c>
      <c r="E6" s="8"/>
      <c r="F6" s="8" t="s">
        <v>165</v>
      </c>
      <c r="G6" s="9" t="s">
        <v>135</v>
      </c>
      <c r="H6" s="9">
        <v>4</v>
      </c>
    </row>
    <row r="7" spans="1:8" ht="15">
      <c r="A7" s="10" t="s">
        <v>143</v>
      </c>
      <c r="B7" s="10">
        <v>12</v>
      </c>
      <c r="C7" s="11" t="s">
        <v>178</v>
      </c>
      <c r="D7" s="10">
        <v>2</v>
      </c>
      <c r="E7" s="8"/>
      <c r="F7" s="10" t="s">
        <v>136</v>
      </c>
      <c r="G7" s="11" t="str">
        <f>IF(D5=1,C5,(IF(D6=1,C6,(IF(D7=1,C7,(IF(D4=1,C4,1.1)))))))</f>
        <v>John Takle</v>
      </c>
      <c r="H7" s="10">
        <v>2</v>
      </c>
    </row>
    <row r="8" spans="1:8" ht="15">
      <c r="A8" s="8"/>
      <c r="B8" s="8"/>
      <c r="C8" s="9"/>
      <c r="D8" s="8"/>
      <c r="E8" s="8"/>
      <c r="F8" s="10" t="s">
        <v>138</v>
      </c>
      <c r="G8" s="11" t="str">
        <f>IF(D13=2,C13,(IF(D12=2,C12,(IF(D11=2,C11,(IF(D10=2,C10,2.2)))))))</f>
        <v>Michael Jenkins</v>
      </c>
      <c r="H8" s="10">
        <v>3</v>
      </c>
    </row>
    <row r="9" spans="1:12" ht="15">
      <c r="A9" s="8" t="s">
        <v>134</v>
      </c>
      <c r="B9" s="8"/>
      <c r="C9" s="9" t="s">
        <v>145</v>
      </c>
      <c r="D9" s="8">
        <v>2</v>
      </c>
      <c r="E9" s="8"/>
      <c r="F9" s="10" t="s">
        <v>140</v>
      </c>
      <c r="G9" s="11" t="str">
        <f>IF(D16=2,C16,(IF(D17=2,C17,(IF(D18=2,C18,(IF(D19=2,C19,2.3)))))))</f>
        <v>John Lane</v>
      </c>
      <c r="H9" s="10">
        <v>1</v>
      </c>
      <c r="J9" s="8"/>
      <c r="K9" s="9" t="s">
        <v>142</v>
      </c>
      <c r="L9" s="9">
        <v>6</v>
      </c>
    </row>
    <row r="10" spans="1:12" ht="15">
      <c r="A10" s="10" t="s">
        <v>136</v>
      </c>
      <c r="B10" s="10">
        <v>3</v>
      </c>
      <c r="C10" s="11" t="s">
        <v>179</v>
      </c>
      <c r="D10" s="10">
        <v>2</v>
      </c>
      <c r="E10" s="8"/>
      <c r="J10" s="10" t="s">
        <v>136</v>
      </c>
      <c r="K10" s="11" t="str">
        <f>IF(H7=1,G7,(IF(H8=1,G8,(IF(H9=1,G9,1.4)))))</f>
        <v>John Lane</v>
      </c>
      <c r="L10" s="10">
        <v>1</v>
      </c>
    </row>
    <row r="11" spans="1:12" ht="15">
      <c r="A11" s="10" t="s">
        <v>138</v>
      </c>
      <c r="B11" s="10">
        <v>4</v>
      </c>
      <c r="C11" s="11" t="s">
        <v>180</v>
      </c>
      <c r="D11" s="10">
        <v>1</v>
      </c>
      <c r="E11" s="8"/>
      <c r="F11" s="8"/>
      <c r="G11" s="9"/>
      <c r="H11" s="8"/>
      <c r="J11" s="10" t="s">
        <v>138</v>
      </c>
      <c r="K11" s="11" t="str">
        <f>IF(H7=2,G7,(IF(H8=2,G8,(IF(H9=2,G9,2.4)))))</f>
        <v>John Takle</v>
      </c>
      <c r="L11" s="10">
        <v>2</v>
      </c>
    </row>
    <row r="12" spans="1:12" ht="15">
      <c r="A12" s="10" t="s">
        <v>140</v>
      </c>
      <c r="B12" s="10">
        <v>9</v>
      </c>
      <c r="C12" s="11" t="s">
        <v>181</v>
      </c>
      <c r="D12" s="10">
        <v>4</v>
      </c>
      <c r="E12" s="8"/>
      <c r="J12" s="10" t="s">
        <v>140</v>
      </c>
      <c r="K12" s="11" t="str">
        <f>IF(H14=1,G14,(IF(H15=1,G15,(IF(H16=1,G16,1.5)))))</f>
        <v>Warwick Lee</v>
      </c>
      <c r="L12" s="10">
        <v>3</v>
      </c>
    </row>
    <row r="13" spans="1:12" ht="15">
      <c r="A13" s="10" t="s">
        <v>143</v>
      </c>
      <c r="B13" s="10">
        <v>10</v>
      </c>
      <c r="C13" s="11" t="s">
        <v>182</v>
      </c>
      <c r="D13" s="10">
        <v>3</v>
      </c>
      <c r="E13" s="8"/>
      <c r="F13" s="8" t="s">
        <v>165</v>
      </c>
      <c r="G13" s="9" t="s">
        <v>145</v>
      </c>
      <c r="H13" s="9">
        <v>5</v>
      </c>
      <c r="J13" s="10" t="s">
        <v>143</v>
      </c>
      <c r="K13" s="11" t="str">
        <f>IF(H14=2,G14,(IF(H15=2,G15,(IF(H16=2,G16,2.5)))))</f>
        <v>Michael Smith</v>
      </c>
      <c r="L13" s="10">
        <v>4</v>
      </c>
    </row>
    <row r="14" spans="6:8" ht="15">
      <c r="F14" s="10" t="s">
        <v>136</v>
      </c>
      <c r="G14" s="11" t="str">
        <f>IF(D5=2,C5,(IF(D6=2,C6,(IF(D7=2,C7,(IF(D4=2,C4,2.1)))))))</f>
        <v>Warwick Lee</v>
      </c>
      <c r="H14" s="10">
        <v>1</v>
      </c>
    </row>
    <row r="15" spans="1:11" ht="15">
      <c r="A15" s="8" t="s">
        <v>134</v>
      </c>
      <c r="B15" s="8"/>
      <c r="C15" s="9" t="s">
        <v>145</v>
      </c>
      <c r="D15" s="8">
        <v>3</v>
      </c>
      <c r="F15" s="10" t="s">
        <v>138</v>
      </c>
      <c r="G15" s="11" t="str">
        <f>IF(D13=1,C13,(IF(D12=1,C12,(IF(D11=1,C11,(IF(D10=1,C10,1.2)))))))</f>
        <v>David Sprague</v>
      </c>
      <c r="H15" s="10">
        <v>3</v>
      </c>
      <c r="J15" s="8" t="s">
        <v>149</v>
      </c>
      <c r="K15" s="9" t="s">
        <v>150</v>
      </c>
    </row>
    <row r="16" spans="1:11" ht="15">
      <c r="A16" s="10" t="s">
        <v>136</v>
      </c>
      <c r="B16" s="10">
        <v>2</v>
      </c>
      <c r="C16" s="11" t="s">
        <v>163</v>
      </c>
      <c r="D16" s="10">
        <v>3</v>
      </c>
      <c r="F16" s="10" t="s">
        <v>140</v>
      </c>
      <c r="G16" s="11" t="str">
        <f>IF(D16=1,C16,(IF(D17=1,C17,(IF(D18=1,C18,(IF(D19=1,C19,1.3)))))))</f>
        <v>Michael Smith</v>
      </c>
      <c r="H16" s="10">
        <v>2</v>
      </c>
      <c r="J16" s="8" t="s">
        <v>152</v>
      </c>
      <c r="K16" s="9" t="s">
        <v>153</v>
      </c>
    </row>
    <row r="17" spans="1:11" ht="15">
      <c r="A17" s="10" t="s">
        <v>138</v>
      </c>
      <c r="B17" s="10">
        <v>5</v>
      </c>
      <c r="C17" s="11" t="s">
        <v>183</v>
      </c>
      <c r="D17" s="10">
        <v>2</v>
      </c>
      <c r="J17" s="8" t="s">
        <v>154</v>
      </c>
      <c r="K17" s="9" t="s">
        <v>155</v>
      </c>
    </row>
    <row r="18" spans="1:11" ht="15">
      <c r="A18" s="10" t="s">
        <v>140</v>
      </c>
      <c r="B18" s="10">
        <v>8</v>
      </c>
      <c r="C18" s="11" t="s">
        <v>184</v>
      </c>
      <c r="D18" s="10">
        <v>4</v>
      </c>
      <c r="F18" s="8" t="s">
        <v>156</v>
      </c>
      <c r="G18" s="8" t="s">
        <v>157</v>
      </c>
      <c r="J18" s="8" t="s">
        <v>158</v>
      </c>
      <c r="K18" s="9" t="s">
        <v>159</v>
      </c>
    </row>
    <row r="19" spans="1:4" ht="15">
      <c r="A19" s="10" t="s">
        <v>143</v>
      </c>
      <c r="B19" s="10">
        <v>11</v>
      </c>
      <c r="C19" s="11" t="s">
        <v>185</v>
      </c>
      <c r="D19" s="10">
        <v>1</v>
      </c>
    </row>
    <row r="21" spans="1:3" ht="15">
      <c r="A21" s="12" t="s">
        <v>160</v>
      </c>
      <c r="C21" s="8" t="s">
        <v>161</v>
      </c>
    </row>
    <row r="22" spans="1:3" ht="15">
      <c r="A22" s="12" t="s">
        <v>173</v>
      </c>
      <c r="C22" s="8" t="s">
        <v>174</v>
      </c>
    </row>
    <row r="24" ht="15">
      <c r="A24" s="7" t="s">
        <v>186</v>
      </c>
    </row>
    <row r="25" spans="1:8" ht="15">
      <c r="A25" s="8" t="s">
        <v>134</v>
      </c>
      <c r="B25" s="8"/>
      <c r="C25" s="9" t="s">
        <v>135</v>
      </c>
      <c r="D25" s="8">
        <v>1</v>
      </c>
      <c r="E25" s="8"/>
      <c r="F25" s="8"/>
      <c r="G25" s="9"/>
      <c r="H25" s="8"/>
    </row>
    <row r="26" spans="1:8" ht="15">
      <c r="A26" s="10" t="s">
        <v>136</v>
      </c>
      <c r="B26" s="10">
        <v>1</v>
      </c>
      <c r="C26" s="11" t="s">
        <v>187</v>
      </c>
      <c r="D26" s="10">
        <v>2</v>
      </c>
      <c r="E26" s="8"/>
      <c r="F26" s="8"/>
      <c r="G26" s="9"/>
      <c r="H26" s="8"/>
    </row>
    <row r="27" spans="1:8" ht="15">
      <c r="A27" s="10" t="s">
        <v>138</v>
      </c>
      <c r="B27" s="10">
        <v>3</v>
      </c>
      <c r="C27" s="11" t="s">
        <v>188</v>
      </c>
      <c r="D27" s="10">
        <v>1</v>
      </c>
      <c r="E27" s="8"/>
      <c r="F27" s="8"/>
      <c r="G27" s="9" t="s">
        <v>142</v>
      </c>
      <c r="H27" s="9">
        <v>3</v>
      </c>
    </row>
    <row r="28" spans="1:8" ht="15">
      <c r="A28" s="10" t="s">
        <v>140</v>
      </c>
      <c r="B28" s="10">
        <v>6</v>
      </c>
      <c r="C28" s="11" t="s">
        <v>1</v>
      </c>
      <c r="D28" s="10"/>
      <c r="E28" s="8"/>
      <c r="F28" s="10" t="s">
        <v>136</v>
      </c>
      <c r="G28" s="11" t="s">
        <v>189</v>
      </c>
      <c r="H28" s="10">
        <v>1</v>
      </c>
    </row>
    <row r="29" spans="1:8" ht="15">
      <c r="A29" s="8"/>
      <c r="B29" s="8"/>
      <c r="C29" s="9"/>
      <c r="D29" s="8"/>
      <c r="E29" s="8"/>
      <c r="F29" s="10" t="s">
        <v>138</v>
      </c>
      <c r="G29" s="11" t="s">
        <v>190</v>
      </c>
      <c r="H29" s="10">
        <v>2</v>
      </c>
    </row>
    <row r="30" spans="1:8" ht="15">
      <c r="A30" s="8" t="s">
        <v>134</v>
      </c>
      <c r="B30" s="8"/>
      <c r="C30" s="9" t="s">
        <v>145</v>
      </c>
      <c r="D30" s="8">
        <v>2</v>
      </c>
      <c r="E30" s="8"/>
      <c r="F30" s="10" t="s">
        <v>140</v>
      </c>
      <c r="G30" s="11" t="str">
        <f>IF(D31=1,C31,(IF(D32=1,C32,(IF(D33=1,C33,1.2)))))</f>
        <v>Jean Ringrose</v>
      </c>
      <c r="H30" s="10">
        <v>3</v>
      </c>
    </row>
    <row r="31" spans="1:8" ht="15">
      <c r="A31" s="10" t="s">
        <v>136</v>
      </c>
      <c r="B31" s="10">
        <v>2</v>
      </c>
      <c r="C31" s="11" t="s">
        <v>2</v>
      </c>
      <c r="D31" s="10">
        <v>1</v>
      </c>
      <c r="E31" s="8"/>
      <c r="F31" s="10" t="s">
        <v>143</v>
      </c>
      <c r="G31" s="11" t="str">
        <f>IF(D31=2,C31,(IF(D32=2,C32,(IF(D33=2,C33,2.2)))))</f>
        <v>Vanessa Mollard</v>
      </c>
      <c r="H31" s="10">
        <v>4</v>
      </c>
    </row>
    <row r="32" spans="1:5" ht="15">
      <c r="A32" s="10" t="s">
        <v>138</v>
      </c>
      <c r="B32" s="10">
        <v>4</v>
      </c>
      <c r="C32" s="11" t="s">
        <v>3</v>
      </c>
      <c r="D32" s="10">
        <v>3</v>
      </c>
      <c r="E32" s="8"/>
    </row>
    <row r="33" spans="1:8" ht="15">
      <c r="A33" s="10" t="s">
        <v>140</v>
      </c>
      <c r="B33" s="10">
        <v>5</v>
      </c>
      <c r="C33" s="11" t="s">
        <v>4</v>
      </c>
      <c r="D33" s="10">
        <v>2</v>
      </c>
      <c r="E33" s="8"/>
      <c r="F33" s="8" t="s">
        <v>149</v>
      </c>
      <c r="G33" s="9" t="s">
        <v>150</v>
      </c>
      <c r="H33" s="8"/>
    </row>
    <row r="34" spans="5:8" ht="15">
      <c r="E34" s="8"/>
      <c r="F34" s="8" t="s">
        <v>152</v>
      </c>
      <c r="G34" s="9" t="s">
        <v>153</v>
      </c>
      <c r="H34" s="8"/>
    </row>
    <row r="35" spans="1:8" ht="15">
      <c r="A35" s="8" t="s">
        <v>156</v>
      </c>
      <c r="B35" s="8"/>
      <c r="C35" s="8" t="s">
        <v>157</v>
      </c>
      <c r="E35" s="8"/>
      <c r="F35" s="8" t="s">
        <v>154</v>
      </c>
      <c r="G35" s="9" t="s">
        <v>155</v>
      </c>
      <c r="H35" s="8"/>
    </row>
    <row r="36" spans="1:7" ht="15">
      <c r="A36" s="50"/>
      <c r="B36" s="50"/>
      <c r="F36" s="8" t="s">
        <v>158</v>
      </c>
      <c r="G36" s="9" t="s">
        <v>159</v>
      </c>
    </row>
    <row r="38" spans="1:6" ht="15">
      <c r="A38" s="13" t="s">
        <v>5</v>
      </c>
      <c r="F38" s="7" t="s">
        <v>6</v>
      </c>
    </row>
    <row r="39" spans="1:8" ht="15">
      <c r="A39" s="8" t="s">
        <v>134</v>
      </c>
      <c r="B39" s="8"/>
      <c r="C39" s="9" t="s">
        <v>7</v>
      </c>
      <c r="D39" s="8">
        <v>1</v>
      </c>
      <c r="F39" s="10" t="s">
        <v>136</v>
      </c>
      <c r="G39" s="11" t="s">
        <v>148</v>
      </c>
      <c r="H39" s="10">
        <v>3</v>
      </c>
    </row>
    <row r="40" spans="1:8" ht="15">
      <c r="A40" s="10" t="s">
        <v>136</v>
      </c>
      <c r="B40" s="10">
        <v>1</v>
      </c>
      <c r="C40" s="11" t="s">
        <v>187</v>
      </c>
      <c r="D40" s="10">
        <v>4</v>
      </c>
      <c r="F40" s="10" t="s">
        <v>138</v>
      </c>
      <c r="G40" s="11" t="s">
        <v>185</v>
      </c>
      <c r="H40" s="10">
        <v>2</v>
      </c>
    </row>
    <row r="41" spans="1:8" ht="15">
      <c r="A41" s="10" t="s">
        <v>138</v>
      </c>
      <c r="B41" s="10">
        <v>2</v>
      </c>
      <c r="C41" s="11" t="s">
        <v>109</v>
      </c>
      <c r="D41" s="10">
        <v>3</v>
      </c>
      <c r="F41" s="10" t="s">
        <v>140</v>
      </c>
      <c r="G41" s="14" t="s">
        <v>9</v>
      </c>
      <c r="H41" s="10">
        <v>7</v>
      </c>
    </row>
    <row r="42" spans="1:8" ht="15">
      <c r="A42" s="10" t="s">
        <v>140</v>
      </c>
      <c r="B42" s="10">
        <v>3</v>
      </c>
      <c r="C42" s="11" t="s">
        <v>10</v>
      </c>
      <c r="D42" s="10">
        <v>1</v>
      </c>
      <c r="F42" s="10" t="s">
        <v>143</v>
      </c>
      <c r="G42" s="11" t="s">
        <v>141</v>
      </c>
      <c r="H42" s="10">
        <v>1</v>
      </c>
    </row>
    <row r="43" spans="1:8" ht="15">
      <c r="A43" s="10" t="s">
        <v>143</v>
      </c>
      <c r="B43" s="10">
        <v>4</v>
      </c>
      <c r="C43" s="11" t="s">
        <v>11</v>
      </c>
      <c r="D43" s="10">
        <v>2</v>
      </c>
      <c r="F43" s="10" t="s">
        <v>12</v>
      </c>
      <c r="G43" s="11" t="s">
        <v>179</v>
      </c>
      <c r="H43" s="10">
        <v>6</v>
      </c>
    </row>
    <row r="44" spans="6:8" ht="15">
      <c r="F44" s="10" t="s">
        <v>13</v>
      </c>
      <c r="G44" s="14" t="s">
        <v>172</v>
      </c>
      <c r="H44" s="10">
        <v>4</v>
      </c>
    </row>
    <row r="45" spans="2:8" ht="15">
      <c r="B45" s="8" t="s">
        <v>149</v>
      </c>
      <c r="C45" s="9" t="s">
        <v>150</v>
      </c>
      <c r="F45" s="10" t="s">
        <v>14</v>
      </c>
      <c r="G45" s="11" t="s">
        <v>8</v>
      </c>
      <c r="H45" s="10">
        <v>5</v>
      </c>
    </row>
    <row r="46" spans="2:3" ht="15">
      <c r="B46" s="8" t="s">
        <v>152</v>
      </c>
      <c r="C46" s="9" t="s">
        <v>153</v>
      </c>
    </row>
    <row r="47" spans="2:3" ht="15">
      <c r="B47" s="8" t="s">
        <v>154</v>
      </c>
      <c r="C47" s="9" t="s">
        <v>155</v>
      </c>
    </row>
    <row r="48" spans="2:3" ht="15">
      <c r="B48" s="8" t="s">
        <v>158</v>
      </c>
      <c r="C48" s="9" t="s">
        <v>159</v>
      </c>
    </row>
  </sheetData>
  <sheetProtection selectLockedCells="1" selectUnlockedCells="1"/>
  <mergeCells count="1">
    <mergeCell ref="A36:B36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G21" sqref="G21"/>
    </sheetView>
  </sheetViews>
  <sheetFormatPr defaultColWidth="13.28125" defaultRowHeight="12.75"/>
  <cols>
    <col min="1" max="3" width="13.28125" style="1" customWidth="1"/>
    <col min="4" max="4" width="37.28125" style="1" customWidth="1"/>
    <col min="5" max="5" width="13.28125" style="1" customWidth="1"/>
    <col min="6" max="6" width="14.28125" style="1" customWidth="1"/>
    <col min="7" max="7" width="15.140625" style="1" customWidth="1"/>
    <col min="8" max="16384" width="13.28125" style="1" customWidth="1"/>
  </cols>
  <sheetData>
    <row r="1" ht="15">
      <c r="A1" s="15" t="s">
        <v>15</v>
      </c>
    </row>
    <row r="2" ht="15">
      <c r="A2" s="15" t="s">
        <v>16</v>
      </c>
    </row>
    <row r="3" spans="1:7" ht="15">
      <c r="A3" s="16" t="s">
        <v>17</v>
      </c>
      <c r="B3" s="16" t="s">
        <v>18</v>
      </c>
      <c r="C3" s="16" t="s">
        <v>19</v>
      </c>
      <c r="D3" s="16" t="s">
        <v>20</v>
      </c>
      <c r="E3" s="16" t="s">
        <v>21</v>
      </c>
      <c r="F3" s="16" t="s">
        <v>22</v>
      </c>
      <c r="G3" s="16" t="s">
        <v>23</v>
      </c>
    </row>
    <row r="4" spans="1:7" ht="15">
      <c r="A4" s="33">
        <v>1</v>
      </c>
      <c r="B4" s="34" t="s">
        <v>24</v>
      </c>
      <c r="C4" s="34" t="s">
        <v>25</v>
      </c>
      <c r="D4" s="34" t="s">
        <v>26</v>
      </c>
      <c r="E4" s="36" t="s">
        <v>104</v>
      </c>
      <c r="F4" s="34"/>
      <c r="G4" s="34"/>
    </row>
    <row r="5" spans="1:7" ht="15">
      <c r="A5" s="33">
        <v>2</v>
      </c>
      <c r="B5" s="34" t="s">
        <v>27</v>
      </c>
      <c r="C5" s="34" t="s">
        <v>28</v>
      </c>
      <c r="D5" s="34" t="s">
        <v>26</v>
      </c>
      <c r="E5" s="37">
        <v>0.47291666666666665</v>
      </c>
      <c r="F5" s="34">
        <v>5</v>
      </c>
      <c r="G5" s="34">
        <v>1</v>
      </c>
    </row>
    <row r="6" spans="1:7" ht="15">
      <c r="A6" s="33">
        <v>3</v>
      </c>
      <c r="B6" s="34" t="s">
        <v>29</v>
      </c>
      <c r="C6" s="34" t="s">
        <v>30</v>
      </c>
      <c r="D6" s="34" t="s">
        <v>26</v>
      </c>
      <c r="E6" s="37">
        <v>0.4770833333333333</v>
      </c>
      <c r="F6" s="34">
        <v>6</v>
      </c>
      <c r="G6" s="34">
        <v>2</v>
      </c>
    </row>
    <row r="7" spans="1:7" ht="15.75" thickBot="1">
      <c r="A7" s="38">
        <v>4</v>
      </c>
      <c r="B7" s="39" t="s">
        <v>31</v>
      </c>
      <c r="C7" s="39" t="s">
        <v>32</v>
      </c>
      <c r="D7" s="39" t="s">
        <v>26</v>
      </c>
      <c r="E7" s="40" t="s">
        <v>104</v>
      </c>
      <c r="F7" s="39"/>
      <c r="G7" s="39"/>
    </row>
    <row r="8" spans="1:7" ht="15">
      <c r="A8" s="41">
        <v>5</v>
      </c>
      <c r="B8" s="42" t="s">
        <v>33</v>
      </c>
      <c r="C8" s="42" t="s">
        <v>34</v>
      </c>
      <c r="D8" s="42" t="s">
        <v>35</v>
      </c>
      <c r="E8" s="43" t="s">
        <v>104</v>
      </c>
      <c r="F8" s="42"/>
      <c r="G8" s="42"/>
    </row>
    <row r="9" spans="1:7" ht="15">
      <c r="A9" s="33">
        <v>6</v>
      </c>
      <c r="B9" s="34" t="s">
        <v>36</v>
      </c>
      <c r="C9" s="34" t="s">
        <v>37</v>
      </c>
      <c r="D9" s="34" t="s">
        <v>35</v>
      </c>
      <c r="E9" s="37">
        <v>0.579861111111111</v>
      </c>
      <c r="F9" s="34">
        <v>10</v>
      </c>
      <c r="G9" s="34">
        <v>1</v>
      </c>
    </row>
    <row r="10" spans="1:7" ht="15.75" thickBot="1">
      <c r="A10" s="38">
        <v>7</v>
      </c>
      <c r="B10" s="39" t="s">
        <v>38</v>
      </c>
      <c r="C10" s="39" t="s">
        <v>39</v>
      </c>
      <c r="D10" s="39" t="s">
        <v>35</v>
      </c>
      <c r="E10" s="40" t="s">
        <v>104</v>
      </c>
      <c r="F10" s="39"/>
      <c r="G10" s="39"/>
    </row>
    <row r="11" spans="1:7" ht="15">
      <c r="A11" s="41">
        <v>8</v>
      </c>
      <c r="B11" s="42" t="s">
        <v>40</v>
      </c>
      <c r="C11" s="42" t="s">
        <v>41</v>
      </c>
      <c r="D11" s="42" t="s">
        <v>42</v>
      </c>
      <c r="E11" s="44">
        <v>0.4916666666666667</v>
      </c>
      <c r="F11" s="42">
        <v>7</v>
      </c>
      <c r="G11" s="42">
        <v>2</v>
      </c>
    </row>
    <row r="12" spans="1:7" ht="15.75" thickBot="1">
      <c r="A12" s="38">
        <v>9</v>
      </c>
      <c r="B12" s="39" t="s">
        <v>45</v>
      </c>
      <c r="C12" s="39" t="s">
        <v>46</v>
      </c>
      <c r="D12" s="39" t="s">
        <v>42</v>
      </c>
      <c r="E12" s="45">
        <v>0.3729166666666666</v>
      </c>
      <c r="F12" s="39">
        <v>1</v>
      </c>
      <c r="G12" s="39">
        <v>1</v>
      </c>
    </row>
    <row r="13" spans="1:7" ht="15.75" thickBot="1">
      <c r="A13" s="46">
        <v>10</v>
      </c>
      <c r="B13" s="47" t="s">
        <v>47</v>
      </c>
      <c r="C13" s="47" t="s">
        <v>48</v>
      </c>
      <c r="D13" s="47" t="s">
        <v>49</v>
      </c>
      <c r="E13" s="48">
        <v>0.5722222222222222</v>
      </c>
      <c r="F13" s="47">
        <v>9</v>
      </c>
      <c r="G13" s="47">
        <v>1</v>
      </c>
    </row>
    <row r="14" spans="1:7" ht="15">
      <c r="A14" s="41">
        <v>11</v>
      </c>
      <c r="B14" s="42" t="s">
        <v>50</v>
      </c>
      <c r="C14" s="42" t="s">
        <v>51</v>
      </c>
      <c r="D14" s="42" t="s">
        <v>52</v>
      </c>
      <c r="E14" s="44">
        <v>0.5034722222222222</v>
      </c>
      <c r="F14" s="42">
        <v>8</v>
      </c>
      <c r="G14" s="42">
        <v>2</v>
      </c>
    </row>
    <row r="15" spans="1:7" ht="15">
      <c r="A15" s="33">
        <v>12</v>
      </c>
      <c r="B15" s="34" t="s">
        <v>53</v>
      </c>
      <c r="C15" s="34" t="s">
        <v>54</v>
      </c>
      <c r="D15" s="34" t="s">
        <v>52</v>
      </c>
      <c r="E15" s="37">
        <v>0.4673611111111111</v>
      </c>
      <c r="F15" s="34">
        <v>4</v>
      </c>
      <c r="G15" s="34">
        <v>1</v>
      </c>
    </row>
    <row r="16" spans="1:7" ht="15">
      <c r="A16" s="33">
        <v>13</v>
      </c>
      <c r="B16" s="34" t="s">
        <v>55</v>
      </c>
      <c r="C16" s="34" t="s">
        <v>56</v>
      </c>
      <c r="D16" s="34" t="s">
        <v>52</v>
      </c>
      <c r="E16" s="36" t="s">
        <v>104</v>
      </c>
      <c r="F16" s="34"/>
      <c r="G16" s="34"/>
    </row>
    <row r="17" spans="1:7" ht="15">
      <c r="A17" s="33">
        <v>14</v>
      </c>
      <c r="B17" s="34" t="s">
        <v>57</v>
      </c>
      <c r="C17" s="34" t="s">
        <v>58</v>
      </c>
      <c r="D17" s="34" t="s">
        <v>52</v>
      </c>
      <c r="E17" s="36" t="s">
        <v>104</v>
      </c>
      <c r="F17" s="34"/>
      <c r="G17" s="34"/>
    </row>
    <row r="18" spans="1:7" ht="15.75" thickBot="1">
      <c r="A18" s="38">
        <v>15</v>
      </c>
      <c r="B18" s="39" t="s">
        <v>59</v>
      </c>
      <c r="C18" s="39" t="s">
        <v>60</v>
      </c>
      <c r="D18" s="39" t="s">
        <v>52</v>
      </c>
      <c r="E18" s="40" t="s">
        <v>104</v>
      </c>
      <c r="F18" s="39"/>
      <c r="G18" s="39"/>
    </row>
    <row r="19" spans="1:7" ht="15">
      <c r="A19" s="31">
        <v>16</v>
      </c>
      <c r="B19" s="32" t="s">
        <v>61</v>
      </c>
      <c r="C19" s="32" t="s">
        <v>62</v>
      </c>
      <c r="D19" s="49" t="s">
        <v>191</v>
      </c>
      <c r="E19" s="32">
        <v>10.02</v>
      </c>
      <c r="F19" s="32">
        <v>3</v>
      </c>
      <c r="G19" s="32">
        <v>2</v>
      </c>
    </row>
    <row r="20" spans="1:7" ht="15">
      <c r="A20" s="33">
        <v>17</v>
      </c>
      <c r="B20" s="34" t="s">
        <v>43</v>
      </c>
      <c r="C20" s="34" t="s">
        <v>44</v>
      </c>
      <c r="D20" s="35" t="s">
        <v>0</v>
      </c>
      <c r="E20" s="37">
        <v>0.38125000000000003</v>
      </c>
      <c r="F20" s="34">
        <v>2</v>
      </c>
      <c r="G20" s="34">
        <v>1</v>
      </c>
    </row>
    <row r="21" ht="15">
      <c r="A21" s="4"/>
    </row>
    <row r="22" ht="15">
      <c r="A22" s="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G34" sqref="G34"/>
    </sheetView>
  </sheetViews>
  <sheetFormatPr defaultColWidth="13.28125" defaultRowHeight="12.75"/>
  <cols>
    <col min="1" max="3" width="13.28125" style="1" customWidth="1"/>
    <col min="4" max="4" width="38.00390625" style="1" customWidth="1"/>
    <col min="5" max="5" width="13.28125" style="1" customWidth="1"/>
    <col min="6" max="6" width="14.28125" style="1" customWidth="1"/>
    <col min="7" max="7" width="15.140625" style="1" customWidth="1"/>
    <col min="8" max="16384" width="13.28125" style="1" customWidth="1"/>
  </cols>
  <sheetData>
    <row r="1" ht="15">
      <c r="A1" s="15" t="s">
        <v>15</v>
      </c>
    </row>
    <row r="2" ht="15">
      <c r="A2" s="15" t="s">
        <v>63</v>
      </c>
    </row>
    <row r="3" spans="1:7" ht="15">
      <c r="A3" s="16" t="s">
        <v>17</v>
      </c>
      <c r="B3" s="16" t="s">
        <v>18</v>
      </c>
      <c r="C3" s="16" t="s">
        <v>19</v>
      </c>
      <c r="D3" s="16" t="s">
        <v>20</v>
      </c>
      <c r="E3" s="16" t="s">
        <v>21</v>
      </c>
      <c r="F3" s="16" t="s">
        <v>22</v>
      </c>
      <c r="G3" s="16" t="s">
        <v>23</v>
      </c>
    </row>
    <row r="4" spans="1:7" ht="15">
      <c r="A4" s="17">
        <v>1</v>
      </c>
      <c r="B4" s="18" t="s">
        <v>24</v>
      </c>
      <c r="C4" s="18" t="s">
        <v>25</v>
      </c>
      <c r="D4" s="18" t="s">
        <v>64</v>
      </c>
      <c r="E4" s="19">
        <v>0.10688657407407408</v>
      </c>
      <c r="F4" s="18">
        <v>21</v>
      </c>
      <c r="G4" s="18">
        <v>5</v>
      </c>
    </row>
    <row r="5" spans="1:7" ht="15">
      <c r="A5" s="17">
        <v>2</v>
      </c>
      <c r="B5" s="18" t="s">
        <v>27</v>
      </c>
      <c r="C5" s="18" t="s">
        <v>28</v>
      </c>
      <c r="D5" s="18" t="s">
        <v>64</v>
      </c>
      <c r="E5" s="19">
        <v>0.08865740740740741</v>
      </c>
      <c r="F5" s="18">
        <v>9</v>
      </c>
      <c r="G5" s="18">
        <v>3</v>
      </c>
    </row>
    <row r="6" spans="1:7" ht="15">
      <c r="A6" s="17">
        <v>3</v>
      </c>
      <c r="B6" s="18" t="s">
        <v>29</v>
      </c>
      <c r="C6" s="18" t="s">
        <v>30</v>
      </c>
      <c r="D6" s="18" t="s">
        <v>64</v>
      </c>
      <c r="E6" s="19">
        <v>0.09409722222222222</v>
      </c>
      <c r="F6" s="18">
        <v>13</v>
      </c>
      <c r="G6" s="18">
        <v>4</v>
      </c>
    </row>
    <row r="7" spans="1:7" ht="15">
      <c r="A7" s="17">
        <v>4</v>
      </c>
      <c r="B7" s="18" t="s">
        <v>31</v>
      </c>
      <c r="C7" s="18" t="s">
        <v>32</v>
      </c>
      <c r="D7" s="18" t="s">
        <v>64</v>
      </c>
      <c r="E7" s="19">
        <v>0.08560185185185186</v>
      </c>
      <c r="F7" s="18">
        <v>5</v>
      </c>
      <c r="G7" s="18">
        <v>2</v>
      </c>
    </row>
    <row r="8" spans="1:7" ht="15.75" thickBot="1">
      <c r="A8" s="25">
        <v>5</v>
      </c>
      <c r="B8" s="26" t="s">
        <v>65</v>
      </c>
      <c r="C8" s="26" t="s">
        <v>66</v>
      </c>
      <c r="D8" s="26" t="s">
        <v>64</v>
      </c>
      <c r="E8" s="27">
        <v>0.07688657407407408</v>
      </c>
      <c r="F8" s="26">
        <v>1</v>
      </c>
      <c r="G8" s="26">
        <v>1</v>
      </c>
    </row>
    <row r="9" spans="1:7" ht="15">
      <c r="A9" s="28">
        <v>6</v>
      </c>
      <c r="B9" s="29" t="s">
        <v>33</v>
      </c>
      <c r="C9" s="29" t="s">
        <v>34</v>
      </c>
      <c r="D9" s="29" t="s">
        <v>67</v>
      </c>
      <c r="E9" s="30">
        <v>0.08521990740740741</v>
      </c>
      <c r="F9" s="29">
        <v>4</v>
      </c>
      <c r="G9" s="29">
        <v>1</v>
      </c>
    </row>
    <row r="10" spans="1:7" ht="15">
      <c r="A10" s="17">
        <v>7</v>
      </c>
      <c r="B10" s="18" t="s">
        <v>36</v>
      </c>
      <c r="C10" s="18" t="s">
        <v>37</v>
      </c>
      <c r="D10" s="18" t="s">
        <v>67</v>
      </c>
      <c r="E10" s="21" t="s">
        <v>104</v>
      </c>
      <c r="F10" s="21" t="s">
        <v>104</v>
      </c>
      <c r="G10" s="21" t="s">
        <v>104</v>
      </c>
    </row>
    <row r="11" spans="1:7" ht="15.75" thickBot="1">
      <c r="A11" s="25">
        <v>8</v>
      </c>
      <c r="B11" s="26" t="s">
        <v>38</v>
      </c>
      <c r="C11" s="26" t="s">
        <v>39</v>
      </c>
      <c r="D11" s="26" t="s">
        <v>67</v>
      </c>
      <c r="E11" s="27">
        <v>0.10501157407407408</v>
      </c>
      <c r="F11" s="26">
        <v>19</v>
      </c>
      <c r="G11" s="26">
        <v>2</v>
      </c>
    </row>
    <row r="12" spans="1:7" ht="15">
      <c r="A12" s="28">
        <v>9</v>
      </c>
      <c r="B12" s="29" t="s">
        <v>40</v>
      </c>
      <c r="C12" s="29" t="s">
        <v>41</v>
      </c>
      <c r="D12" s="29" t="s">
        <v>68</v>
      </c>
      <c r="E12" s="30">
        <v>0.08875</v>
      </c>
      <c r="F12" s="29">
        <v>10</v>
      </c>
      <c r="G12" s="29">
        <v>3</v>
      </c>
    </row>
    <row r="13" spans="1:7" ht="15">
      <c r="A13" s="17">
        <v>10</v>
      </c>
      <c r="B13" s="18" t="s">
        <v>69</v>
      </c>
      <c r="C13" s="18" t="s">
        <v>70</v>
      </c>
      <c r="D13" s="18" t="s">
        <v>68</v>
      </c>
      <c r="E13" s="19">
        <v>0.11956018518518519</v>
      </c>
      <c r="F13" s="18">
        <v>26</v>
      </c>
      <c r="G13" s="18">
        <v>8</v>
      </c>
    </row>
    <row r="14" spans="1:7" ht="15">
      <c r="A14" s="17">
        <v>11</v>
      </c>
      <c r="B14" s="18" t="s">
        <v>71</v>
      </c>
      <c r="C14" s="18" t="s">
        <v>72</v>
      </c>
      <c r="D14" s="18" t="s">
        <v>68</v>
      </c>
      <c r="E14" s="19">
        <v>0.09944444444444445</v>
      </c>
      <c r="F14" s="18">
        <v>17</v>
      </c>
      <c r="G14" s="18">
        <v>4</v>
      </c>
    </row>
    <row r="15" spans="1:7" ht="15">
      <c r="A15" s="17">
        <v>12</v>
      </c>
      <c r="B15" s="18" t="s">
        <v>43</v>
      </c>
      <c r="C15" s="18" t="s">
        <v>44</v>
      </c>
      <c r="D15" s="18" t="s">
        <v>68</v>
      </c>
      <c r="E15" s="19">
        <v>0.08104166666666666</v>
      </c>
      <c r="F15" s="18">
        <v>2</v>
      </c>
      <c r="G15" s="18">
        <v>1</v>
      </c>
    </row>
    <row r="16" spans="1:7" ht="15">
      <c r="A16" s="17">
        <v>13</v>
      </c>
      <c r="B16" s="18" t="s">
        <v>73</v>
      </c>
      <c r="C16" s="18" t="s">
        <v>74</v>
      </c>
      <c r="D16" s="18" t="s">
        <v>68</v>
      </c>
      <c r="E16" s="19">
        <v>0.11525462962962962</v>
      </c>
      <c r="F16" s="18">
        <v>23</v>
      </c>
      <c r="G16" s="18">
        <v>6</v>
      </c>
    </row>
    <row r="17" spans="1:7" ht="15">
      <c r="A17" s="17">
        <v>14</v>
      </c>
      <c r="B17" s="18" t="s">
        <v>45</v>
      </c>
      <c r="C17" s="18" t="s">
        <v>46</v>
      </c>
      <c r="D17" s="18" t="s">
        <v>68</v>
      </c>
      <c r="E17" s="19">
        <v>0.08246527777777778</v>
      </c>
      <c r="F17" s="18">
        <v>3</v>
      </c>
      <c r="G17" s="18">
        <v>2</v>
      </c>
    </row>
    <row r="18" spans="1:7" ht="15">
      <c r="A18" s="17">
        <v>15</v>
      </c>
      <c r="B18" s="18" t="s">
        <v>75</v>
      </c>
      <c r="C18" s="18" t="s">
        <v>76</v>
      </c>
      <c r="D18" s="18" t="s">
        <v>68</v>
      </c>
      <c r="E18" s="19">
        <v>0.11273148148148149</v>
      </c>
      <c r="F18" s="18">
        <v>22</v>
      </c>
      <c r="G18" s="18">
        <v>5</v>
      </c>
    </row>
    <row r="19" spans="1:7" ht="15.75" thickBot="1">
      <c r="A19" s="25">
        <v>16</v>
      </c>
      <c r="B19" s="26" t="s">
        <v>77</v>
      </c>
      <c r="C19" s="26" t="s">
        <v>78</v>
      </c>
      <c r="D19" s="26" t="s">
        <v>68</v>
      </c>
      <c r="E19" s="27">
        <v>0.11700231481481482</v>
      </c>
      <c r="F19" s="26">
        <v>24</v>
      </c>
      <c r="G19" s="26">
        <v>7</v>
      </c>
    </row>
    <row r="20" spans="1:7" ht="15">
      <c r="A20" s="28">
        <v>17</v>
      </c>
      <c r="B20" s="29" t="s">
        <v>47</v>
      </c>
      <c r="C20" s="29" t="s">
        <v>48</v>
      </c>
      <c r="D20" s="29" t="s">
        <v>79</v>
      </c>
      <c r="E20" s="30">
        <v>0.09744212962962963</v>
      </c>
      <c r="F20" s="29">
        <v>15</v>
      </c>
      <c r="G20" s="29">
        <v>1</v>
      </c>
    </row>
    <row r="21" spans="1:7" ht="15.75" thickBot="1">
      <c r="A21" s="25">
        <v>18</v>
      </c>
      <c r="B21" s="26" t="s">
        <v>80</v>
      </c>
      <c r="C21" s="26" t="s">
        <v>81</v>
      </c>
      <c r="D21" s="26" t="s">
        <v>79</v>
      </c>
      <c r="E21" s="27">
        <v>0.10274305555555556</v>
      </c>
      <c r="F21" s="26">
        <v>18</v>
      </c>
      <c r="G21" s="26">
        <v>2</v>
      </c>
    </row>
    <row r="22" spans="1:7" ht="15">
      <c r="A22" s="28">
        <v>19</v>
      </c>
      <c r="B22" s="29" t="s">
        <v>82</v>
      </c>
      <c r="C22" s="29" t="s">
        <v>83</v>
      </c>
      <c r="D22" s="29" t="s">
        <v>84</v>
      </c>
      <c r="E22" s="30">
        <v>0.11700231481481482</v>
      </c>
      <c r="F22" s="29">
        <v>24</v>
      </c>
      <c r="G22" s="29">
        <v>6</v>
      </c>
    </row>
    <row r="23" spans="1:7" ht="15">
      <c r="A23" s="17">
        <v>20</v>
      </c>
      <c r="B23" s="18" t="s">
        <v>50</v>
      </c>
      <c r="C23" s="18" t="s">
        <v>51</v>
      </c>
      <c r="D23" s="18" t="s">
        <v>84</v>
      </c>
      <c r="E23" s="19">
        <v>0.0992013888888889</v>
      </c>
      <c r="F23" s="18">
        <v>16</v>
      </c>
      <c r="G23" s="18">
        <v>4</v>
      </c>
    </row>
    <row r="24" spans="1:7" ht="15">
      <c r="A24" s="17">
        <v>21</v>
      </c>
      <c r="B24" s="18" t="s">
        <v>53</v>
      </c>
      <c r="C24" s="18" t="s">
        <v>54</v>
      </c>
      <c r="D24" s="18" t="s">
        <v>84</v>
      </c>
      <c r="E24" s="19">
        <v>0.08776620370370371</v>
      </c>
      <c r="F24" s="18">
        <v>7</v>
      </c>
      <c r="G24" s="18">
        <v>2</v>
      </c>
    </row>
    <row r="25" spans="1:7" ht="15">
      <c r="A25" s="17">
        <v>22</v>
      </c>
      <c r="B25" s="18" t="s">
        <v>85</v>
      </c>
      <c r="C25" s="18" t="s">
        <v>86</v>
      </c>
      <c r="D25" s="18" t="s">
        <v>84</v>
      </c>
      <c r="E25" s="19">
        <v>0.09271990740740742</v>
      </c>
      <c r="F25" s="18">
        <v>12</v>
      </c>
      <c r="G25" s="18">
        <v>3</v>
      </c>
    </row>
    <row r="26" spans="1:7" ht="15">
      <c r="A26" s="17">
        <v>23</v>
      </c>
      <c r="B26" s="18" t="s">
        <v>55</v>
      </c>
      <c r="C26" s="18" t="s">
        <v>56</v>
      </c>
      <c r="D26" s="18" t="s">
        <v>84</v>
      </c>
      <c r="E26" s="19">
        <v>0.10501157407407408</v>
      </c>
      <c r="F26" s="18">
        <v>19</v>
      </c>
      <c r="G26" s="18">
        <v>5</v>
      </c>
    </row>
    <row r="27" spans="1:7" ht="15">
      <c r="A27" s="17">
        <v>24</v>
      </c>
      <c r="B27" s="18" t="s">
        <v>57</v>
      </c>
      <c r="C27" s="18" t="s">
        <v>58</v>
      </c>
      <c r="D27" s="18" t="s">
        <v>84</v>
      </c>
      <c r="E27" s="21" t="s">
        <v>104</v>
      </c>
      <c r="F27" s="21" t="s">
        <v>104</v>
      </c>
      <c r="G27" s="18"/>
    </row>
    <row r="28" spans="1:7" ht="15.75" thickBot="1">
      <c r="A28" s="25">
        <v>25</v>
      </c>
      <c r="B28" s="26" t="s">
        <v>61</v>
      </c>
      <c r="C28" s="26" t="s">
        <v>62</v>
      </c>
      <c r="D28" s="26" t="s">
        <v>84</v>
      </c>
      <c r="E28" s="27">
        <v>0.08697916666666666</v>
      </c>
      <c r="F28" s="26">
        <v>6</v>
      </c>
      <c r="G28" s="26">
        <v>1</v>
      </c>
    </row>
    <row r="29" spans="1:7" ht="15">
      <c r="A29" s="22">
        <v>26</v>
      </c>
      <c r="B29" s="23" t="s">
        <v>87</v>
      </c>
      <c r="C29" s="23" t="s">
        <v>88</v>
      </c>
      <c r="D29" s="23" t="s">
        <v>89</v>
      </c>
      <c r="E29" s="24">
        <v>0.09270833333333334</v>
      </c>
      <c r="F29" s="23">
        <v>11</v>
      </c>
      <c r="G29" s="23">
        <v>2</v>
      </c>
    </row>
    <row r="30" spans="1:7" ht="15">
      <c r="A30" s="17">
        <v>27</v>
      </c>
      <c r="B30" s="18" t="s">
        <v>90</v>
      </c>
      <c r="C30" s="18" t="s">
        <v>91</v>
      </c>
      <c r="D30" s="18" t="s">
        <v>89</v>
      </c>
      <c r="E30" s="19">
        <v>0.09488425925925925</v>
      </c>
      <c r="F30" s="18">
        <v>14</v>
      </c>
      <c r="G30" s="18">
        <v>3</v>
      </c>
    </row>
    <row r="31" spans="1:7" ht="15">
      <c r="A31" s="17">
        <v>28</v>
      </c>
      <c r="B31" s="18" t="s">
        <v>92</v>
      </c>
      <c r="C31" s="18" t="s">
        <v>93</v>
      </c>
      <c r="D31" s="18" t="s">
        <v>89</v>
      </c>
      <c r="E31" s="19">
        <v>0.0880787037037037</v>
      </c>
      <c r="F31" s="18">
        <v>8</v>
      </c>
      <c r="G31" s="18">
        <v>1</v>
      </c>
    </row>
    <row r="32" spans="1:7" ht="15">
      <c r="A32" s="16" t="s">
        <v>17</v>
      </c>
      <c r="B32" s="16" t="s">
        <v>18</v>
      </c>
      <c r="C32" s="16" t="s">
        <v>19</v>
      </c>
      <c r="D32" s="16" t="s">
        <v>20</v>
      </c>
      <c r="E32" s="16" t="s">
        <v>21</v>
      </c>
      <c r="F32" s="16" t="s">
        <v>22</v>
      </c>
      <c r="G32" s="16" t="s">
        <v>23</v>
      </c>
    </row>
    <row r="33" spans="1:7" ht="15">
      <c r="A33" s="17">
        <v>29</v>
      </c>
      <c r="B33" s="18" t="s">
        <v>94</v>
      </c>
      <c r="C33" s="18" t="s">
        <v>95</v>
      </c>
      <c r="D33" s="18" t="s">
        <v>96</v>
      </c>
      <c r="E33" s="20">
        <v>0.09193287037037036</v>
      </c>
      <c r="F33" s="18">
        <v>1</v>
      </c>
      <c r="G33" s="18" t="s">
        <v>97</v>
      </c>
    </row>
    <row r="34" spans="1:7" ht="15">
      <c r="A34" s="17">
        <v>30</v>
      </c>
      <c r="B34" s="18" t="s">
        <v>98</v>
      </c>
      <c r="C34" s="18" t="s">
        <v>99</v>
      </c>
      <c r="D34" s="18" t="s">
        <v>96</v>
      </c>
      <c r="E34" s="20">
        <v>0.12395833333333334</v>
      </c>
      <c r="F34" s="18">
        <v>3</v>
      </c>
      <c r="G34" s="18" t="s">
        <v>97</v>
      </c>
    </row>
    <row r="35" spans="1:7" ht="15">
      <c r="A35" s="17">
        <v>31</v>
      </c>
      <c r="B35" s="18" t="s">
        <v>100</v>
      </c>
      <c r="C35" s="18" t="s">
        <v>99</v>
      </c>
      <c r="D35" s="18" t="s">
        <v>96</v>
      </c>
      <c r="E35" s="20">
        <v>0.10034722222222221</v>
      </c>
      <c r="F35" s="18">
        <v>2</v>
      </c>
      <c r="G35" s="18" t="s">
        <v>97</v>
      </c>
    </row>
    <row r="36" spans="1:7" ht="15">
      <c r="A36" s="17">
        <v>32</v>
      </c>
      <c r="B36" s="18" t="s">
        <v>57</v>
      </c>
      <c r="C36" s="18" t="s">
        <v>58</v>
      </c>
      <c r="D36" s="18" t="s">
        <v>96</v>
      </c>
      <c r="E36" s="21" t="s">
        <v>104</v>
      </c>
      <c r="F36" s="21" t="s">
        <v>104</v>
      </c>
      <c r="G36" s="18" t="s">
        <v>97</v>
      </c>
    </row>
    <row r="37" spans="1:7" ht="15">
      <c r="A37" s="17">
        <v>33</v>
      </c>
      <c r="B37" s="18" t="s">
        <v>101</v>
      </c>
      <c r="C37" s="18" t="s">
        <v>102</v>
      </c>
      <c r="D37" s="18" t="s">
        <v>96</v>
      </c>
      <c r="E37" s="21" t="s">
        <v>103</v>
      </c>
      <c r="F37" s="21" t="s">
        <v>103</v>
      </c>
      <c r="G37" s="18" t="s">
        <v>97</v>
      </c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Liam Robertson</cp:lastModifiedBy>
  <dcterms:modified xsi:type="dcterms:W3CDTF">2017-03-19T23:33:20Z</dcterms:modified>
  <cp:category/>
  <cp:version/>
  <cp:contentType/>
  <cp:contentStatus/>
</cp:coreProperties>
</file>