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 filterPrivacy="1" autoCompressPictures="0"/>
  <mc:AlternateContent xmlns:mc="http://schemas.openxmlformats.org/markup-compatibility/2006">
    <mc:Choice Requires="x15">
      <x15ac:absPath xmlns:x15ac="http://schemas.microsoft.com/office/spreadsheetml/2010/11/ac" url="/Users/adamhuban/Dropbox (Surfing NSW)/staff snsw/Events/2018 Events/REGIONAL TITLES/South Coast/RESULTS/"/>
    </mc:Choice>
  </mc:AlternateContent>
  <bookViews>
    <workbookView xWindow="0" yWindow="0" windowWidth="28800" windowHeight="18000"/>
  </bookViews>
  <sheets>
    <sheet name="SCHED" sheetId="1" r:id="rId1"/>
    <sheet name="STATE ALLOCATIONS" sheetId="11" r:id="rId2"/>
    <sheet name="U18 GIRLS" sheetId="12" r:id="rId3"/>
    <sheet name="18 BOYS" sheetId="2" r:id="rId4"/>
    <sheet name="16 GIRLS" sheetId="3" r:id="rId5"/>
    <sheet name="16 BOYS" sheetId="4" r:id="rId6"/>
    <sheet name="14 BOYS" sheetId="6" r:id="rId7"/>
    <sheet name="14 GIRLS" sheetId="7" r:id="rId8"/>
    <sheet name="12 BOYS" sheetId="8" r:id="rId9"/>
    <sheet name="12 GIRLS" sheetId="9" r:id="rId10"/>
    <sheet name="RESULTS" sheetId="10" r:id="rId11"/>
  </sheets>
  <definedNames>
    <definedName name="_xlnm.Print_Area" localSheetId="0">SCHED!$F$3:$K$46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6" l="1"/>
  <c r="H12" i="6"/>
  <c r="H14" i="2"/>
  <c r="H13" i="2"/>
  <c r="H12" i="2"/>
  <c r="H11" i="2"/>
  <c r="H14" i="7"/>
  <c r="H13" i="7"/>
  <c r="H12" i="7"/>
  <c r="H11" i="7"/>
  <c r="H26" i="4"/>
  <c r="H25" i="4"/>
  <c r="H24" i="4"/>
  <c r="H23" i="4"/>
  <c r="M20" i="4"/>
  <c r="M19" i="4"/>
  <c r="H11" i="4"/>
  <c r="M18" i="4"/>
  <c r="H12" i="4"/>
  <c r="M17" i="4"/>
  <c r="H14" i="4"/>
  <c r="H13" i="4"/>
</calcChain>
</file>

<file path=xl/sharedStrings.xml><?xml version="1.0" encoding="utf-8"?>
<sst xmlns="http://schemas.openxmlformats.org/spreadsheetml/2006/main" count="380" uniqueCount="145">
  <si>
    <t>Red</t>
  </si>
  <si>
    <t>White</t>
  </si>
  <si>
    <t>Yellow</t>
  </si>
  <si>
    <t>Blue</t>
  </si>
  <si>
    <t>Final1</t>
  </si>
  <si>
    <t>ROUND ONE</t>
  </si>
  <si>
    <t>Rd1 Ht1</t>
  </si>
  <si>
    <t>Rd1 Ht2</t>
  </si>
  <si>
    <t>Rd1 Ht3</t>
  </si>
  <si>
    <t>Under 14 Boys</t>
  </si>
  <si>
    <t>Under 12 Girls</t>
  </si>
  <si>
    <t>Under 12 Boys</t>
  </si>
  <si>
    <t>Under 14 Girls</t>
  </si>
  <si>
    <t xml:space="preserve">  South Coast Regional Titles</t>
  </si>
  <si>
    <t xml:space="preserve">      Running Schedule</t>
  </si>
  <si>
    <t xml:space="preserve">              Please note the event running schedule is ALWAYS subject to change</t>
  </si>
  <si>
    <t xml:space="preserve">Heat No. </t>
  </si>
  <si>
    <t>UNDER 18</t>
  </si>
  <si>
    <t>BOYS</t>
  </si>
  <si>
    <t xml:space="preserve">ROUND 1 </t>
  </si>
  <si>
    <t>HEAT 1</t>
  </si>
  <si>
    <t>HEAT 2</t>
  </si>
  <si>
    <t>HEAT 3</t>
  </si>
  <si>
    <t>GIRLS</t>
  </si>
  <si>
    <t>UNDER 16</t>
  </si>
  <si>
    <t>UNDER 14</t>
  </si>
  <si>
    <t>FINAL</t>
  </si>
  <si>
    <t>UNDER 12</t>
  </si>
  <si>
    <t>UNDER 18 BOYS</t>
  </si>
  <si>
    <t>UNDER 16 BOYS</t>
  </si>
  <si>
    <t xml:space="preserve">Heat Total </t>
  </si>
  <si>
    <t xml:space="preserve">Place </t>
  </si>
  <si>
    <t>SEMI FINALS</t>
  </si>
  <si>
    <t>FINAL 1</t>
  </si>
  <si>
    <t>SEMI 1</t>
  </si>
  <si>
    <t xml:space="preserve">HEAT 1 </t>
  </si>
  <si>
    <t>Final 1</t>
  </si>
  <si>
    <t>Please call the event hotline at 6:30am to confirm location 0458 247 212</t>
  </si>
  <si>
    <t xml:space="preserve">Results </t>
  </si>
  <si>
    <t>U18 Boys</t>
  </si>
  <si>
    <t>U16 Boys</t>
  </si>
  <si>
    <t>U14 Boys</t>
  </si>
  <si>
    <t>U12 Boys</t>
  </si>
  <si>
    <t>U18 Girls</t>
  </si>
  <si>
    <t>U16 Girls</t>
  </si>
  <si>
    <t xml:space="preserve">U14 Girls </t>
  </si>
  <si>
    <t xml:space="preserve">U12 Girls </t>
  </si>
  <si>
    <t>ROUND 1</t>
  </si>
  <si>
    <t xml:space="preserve">FINAL </t>
  </si>
  <si>
    <t>20min</t>
  </si>
  <si>
    <t>NSW regional locations and boundaries</t>
  </si>
  <si>
    <t>Regions</t>
  </si>
  <si>
    <t>Nth to Sth Locations</t>
  </si>
  <si>
    <t>Approimate KMS from Nth to Sth</t>
  </si>
  <si>
    <t>SOUTH COAST</t>
  </si>
  <si>
    <t xml:space="preserve">Minamurra River to Victorian Border </t>
  </si>
  <si>
    <t>363 km 5 hrs</t>
  </si>
  <si>
    <t xml:space="preserve">Location: Port Macquarie </t>
  </si>
  <si>
    <t>REGION</t>
  </si>
  <si>
    <t>UNDER 18 GIRLS</t>
  </si>
  <si>
    <t>UNDER 16 GIRLS</t>
  </si>
  <si>
    <t>Location: Maroubra</t>
  </si>
  <si>
    <t>U/14 BOYS</t>
  </si>
  <si>
    <t>U/12 BOYS</t>
  </si>
  <si>
    <t>U/14 GIRLS</t>
  </si>
  <si>
    <t>U/12 GIRLS</t>
  </si>
  <si>
    <t>Under 16 Girls</t>
  </si>
  <si>
    <t>Event Location - Jones Beach backup location Bombo Beach</t>
  </si>
  <si>
    <t>For any Questions Please Call Wayne Pack 0420 847 228</t>
  </si>
  <si>
    <t>Sunday 6th May</t>
  </si>
  <si>
    <t>Sunday 6th May 2018</t>
  </si>
  <si>
    <t>NSW Junior State Surfing Titles &amp; Grommet State Surfing Titles 2018</t>
  </si>
  <si>
    <t>Rd2 Ht1</t>
  </si>
  <si>
    <t>Rd2 Ht2</t>
  </si>
  <si>
    <t>Rd1 Ht4</t>
  </si>
  <si>
    <t>HEAT 4</t>
  </si>
  <si>
    <t>ALL HEAT TIMES = 20 Mins</t>
  </si>
  <si>
    <t xml:space="preserve">Rd 2 </t>
  </si>
  <si>
    <t>Archie Riddick</t>
  </si>
  <si>
    <t>Kal Whyte</t>
  </si>
  <si>
    <t>Kye Farmillo</t>
  </si>
  <si>
    <t>Tyler Ikin</t>
  </si>
  <si>
    <t>Tom Feneley</t>
  </si>
  <si>
    <t>Keegan Willetts</t>
  </si>
  <si>
    <t>Hayden Ward</t>
  </si>
  <si>
    <t>Phillip Davies</t>
  </si>
  <si>
    <t>Brandon Feledyk</t>
  </si>
  <si>
    <t>Kye Kirk</t>
  </si>
  <si>
    <t>Bayley Daniels</t>
  </si>
  <si>
    <t>Jordan Moran</t>
  </si>
  <si>
    <t>Jack Patterson</t>
  </si>
  <si>
    <t>Digger Cowie</t>
  </si>
  <si>
    <t>heat total</t>
  </si>
  <si>
    <t>place</t>
  </si>
  <si>
    <t>Cooper Collinge</t>
  </si>
  <si>
    <t>Marley Cooke</t>
  </si>
  <si>
    <t>Spencer Bailey</t>
  </si>
  <si>
    <t>Ariel Hutchinson</t>
  </si>
  <si>
    <t>Kane Doull</t>
  </si>
  <si>
    <t>Matt Driscoll</t>
  </si>
  <si>
    <t>Lucas Larsen</t>
  </si>
  <si>
    <t>Koby Jackson</t>
  </si>
  <si>
    <t>Jimmi Hill</t>
  </si>
  <si>
    <t>Jacob Puckeridge</t>
  </si>
  <si>
    <t>Dax Cairncross</t>
  </si>
  <si>
    <t>Sophie Fulton</t>
  </si>
  <si>
    <t>Tahlia Collinge</t>
  </si>
  <si>
    <t>Claire Bierke</t>
  </si>
  <si>
    <t>Arabella Tarpey</t>
  </si>
  <si>
    <t>Samara Cox</t>
  </si>
  <si>
    <t>Charlize Tout</t>
  </si>
  <si>
    <t>Heat total</t>
  </si>
  <si>
    <t>Place</t>
  </si>
  <si>
    <t>Keira Buckpitt</t>
  </si>
  <si>
    <t>Holly Wishart</t>
  </si>
  <si>
    <t>Jessica Ikin</t>
  </si>
  <si>
    <t>Bronte Herft</t>
  </si>
  <si>
    <t>Bea McDonald</t>
  </si>
  <si>
    <t>Clara Mcdonald</t>
  </si>
  <si>
    <t>Amelia Wright</t>
  </si>
  <si>
    <t>Jazz Mole</t>
  </si>
  <si>
    <t>Tiana Darragh</t>
  </si>
  <si>
    <t>Keira Puckeridge</t>
  </si>
  <si>
    <t>Lani Cairncross</t>
  </si>
  <si>
    <t xml:space="preserve">UNDER 16 </t>
  </si>
  <si>
    <t>Green</t>
  </si>
  <si>
    <t>Dayan Conti</t>
  </si>
  <si>
    <t>2018 Allocations for NSW Grommet State Surfing Titles for each region</t>
  </si>
  <si>
    <t>2018 Allocations to the NSW Junior State Surfing Titles for each region</t>
  </si>
  <si>
    <t xml:space="preserve">             First Heat of day check in at 7:15am for a 7:30am start - Please note this may change and will be updated on the website. </t>
  </si>
  <si>
    <t>Jake Burgess</t>
  </si>
  <si>
    <t>Max Bullen</t>
  </si>
  <si>
    <t>Beau Buckpitt</t>
  </si>
  <si>
    <t>Chae Conti</t>
  </si>
  <si>
    <t>Luke O'Connell</t>
  </si>
  <si>
    <t>Harry Phillips</t>
  </si>
  <si>
    <t>Navryn Watson</t>
  </si>
  <si>
    <t>Harry fergusson</t>
  </si>
  <si>
    <t>Cameron Kirk</t>
  </si>
  <si>
    <t>South Coast Regional Titles 2018</t>
  </si>
  <si>
    <t>Add digger cowie</t>
  </si>
  <si>
    <t>Ciara Philp-Rudd</t>
  </si>
  <si>
    <t>n/s</t>
  </si>
  <si>
    <t>Taylor Purser</t>
  </si>
  <si>
    <t>Kirra Camilleri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</si>
</sst>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20"/>
      <color theme="1"/>
      <name val="Times New Roman"/>
      <family val="1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Calibri (Body)_x0000_"/>
    </font>
    <font>
      <b/>
      <sz val="14"/>
      <color rgb="FF000000"/>
      <name val="Calibri (Body)_x0000_"/>
    </font>
    <font>
      <sz val="14"/>
      <color theme="1"/>
      <name val="Calibri (Body)_x0000_"/>
    </font>
    <font>
      <sz val="20"/>
      <color rgb="FF000000"/>
      <name val="Calibri"/>
      <family val="2"/>
      <scheme val="minor"/>
    </font>
    <font>
      <sz val="2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5D1A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FF88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6">
    <xf numFmtId="0" fontId="0" fillId="0" borderId="0"/>
    <xf numFmtId="0" fontId="1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4" fillId="0" borderId="1" xfId="0" applyFont="1" applyBorder="1"/>
    <xf numFmtId="0" fontId="6" fillId="0" borderId="3" xfId="0" applyFont="1" applyBorder="1"/>
    <xf numFmtId="0" fontId="4" fillId="0" borderId="3" xfId="0" applyFont="1" applyBorder="1"/>
    <xf numFmtId="0" fontId="4" fillId="0" borderId="5" xfId="0" applyFont="1" applyBorder="1"/>
    <xf numFmtId="0" fontId="6" fillId="3" borderId="5" xfId="0" applyFont="1" applyFill="1" applyBorder="1"/>
    <xf numFmtId="0" fontId="6" fillId="4" borderId="5" xfId="0" applyFont="1" applyFill="1" applyBorder="1"/>
    <xf numFmtId="0" fontId="7" fillId="0" borderId="0" xfId="0" applyFont="1"/>
    <xf numFmtId="0" fontId="2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0" fillId="0" borderId="0" xfId="0" applyFont="1"/>
    <xf numFmtId="0" fontId="5" fillId="0" borderId="0" xfId="1" applyFont="1" applyFill="1" applyAlignment="1">
      <alignment horizontal="center"/>
    </xf>
    <xf numFmtId="0" fontId="13" fillId="0" borderId="0" xfId="1" applyFont="1"/>
    <xf numFmtId="0" fontId="14" fillId="0" borderId="0" xfId="0" applyFont="1"/>
    <xf numFmtId="0" fontId="3" fillId="0" borderId="0" xfId="0" applyFont="1" applyAlignment="1">
      <alignment horizontal="center"/>
    </xf>
    <xf numFmtId="0" fontId="4" fillId="8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0" fillId="0" borderId="0" xfId="0" applyBorder="1"/>
    <xf numFmtId="0" fontId="4" fillId="0" borderId="0" xfId="0" applyFont="1" applyFill="1" applyBorder="1"/>
    <xf numFmtId="0" fontId="5" fillId="0" borderId="0" xfId="0" applyFont="1" applyFill="1" applyBorder="1"/>
    <xf numFmtId="0" fontId="0" fillId="0" borderId="0" xfId="0" applyFill="1"/>
    <xf numFmtId="0" fontId="15" fillId="0" borderId="0" xfId="0" applyFont="1"/>
    <xf numFmtId="0" fontId="13" fillId="0" borderId="0" xfId="0" applyFont="1"/>
    <xf numFmtId="0" fontId="4" fillId="0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7" borderId="3" xfId="0" applyFont="1" applyFill="1" applyBorder="1"/>
    <xf numFmtId="0" fontId="8" fillId="0" borderId="3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8" fillId="0" borderId="0" xfId="0" applyFont="1"/>
    <xf numFmtId="0" fontId="18" fillId="0" borderId="3" xfId="0" applyFont="1" applyBorder="1"/>
    <xf numFmtId="0" fontId="4" fillId="0" borderId="3" xfId="0" applyFont="1" applyFill="1" applyBorder="1"/>
    <xf numFmtId="0" fontId="8" fillId="0" borderId="0" xfId="0" applyFont="1" applyFill="1" applyBorder="1"/>
    <xf numFmtId="0" fontId="19" fillId="0" borderId="0" xfId="0" applyFont="1"/>
    <xf numFmtId="0" fontId="4" fillId="12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20" fillId="0" borderId="0" xfId="0" applyFont="1" applyFill="1" applyAlignment="1">
      <alignment wrapText="1"/>
    </xf>
    <xf numFmtId="0" fontId="20" fillId="0" borderId="3" xfId="0" applyFont="1" applyFill="1" applyBorder="1" applyAlignment="1">
      <alignment wrapText="1"/>
    </xf>
    <xf numFmtId="0" fontId="23" fillId="0" borderId="3" xfId="0" applyFont="1" applyFill="1" applyBorder="1" applyAlignment="1">
      <alignment vertical="center"/>
    </xf>
    <xf numFmtId="0" fontId="0" fillId="0" borderId="3" xfId="0" applyFill="1" applyBorder="1"/>
    <xf numFmtId="0" fontId="0" fillId="0" borderId="0" xfId="0" applyFill="1" applyBorder="1"/>
    <xf numFmtId="0" fontId="24" fillId="0" borderId="0" xfId="0" applyFont="1" applyFill="1" applyBorder="1"/>
    <xf numFmtId="0" fontId="25" fillId="0" borderId="3" xfId="0" applyFont="1" applyFill="1" applyBorder="1" applyAlignment="1">
      <alignment vertical="center"/>
    </xf>
    <xf numFmtId="0" fontId="26" fillId="13" borderId="3" xfId="0" applyFont="1" applyFill="1" applyBorder="1" applyAlignment="1">
      <alignment horizontal="left"/>
    </xf>
    <xf numFmtId="0" fontId="26" fillId="14" borderId="3" xfId="0" applyFont="1" applyFill="1" applyBorder="1" applyAlignment="1">
      <alignment horizontal="left"/>
    </xf>
    <xf numFmtId="0" fontId="26" fillId="15" borderId="3" xfId="0" applyFont="1" applyFill="1" applyBorder="1" applyAlignment="1">
      <alignment horizontal="left"/>
    </xf>
    <xf numFmtId="0" fontId="26" fillId="16" borderId="3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center" vertical="center" wrapText="1"/>
    </xf>
    <xf numFmtId="0" fontId="27" fillId="0" borderId="0" xfId="0" applyFont="1"/>
    <xf numFmtId="0" fontId="24" fillId="0" borderId="0" xfId="0" applyFont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Fill="1" applyBorder="1" applyAlignment="1">
      <alignment vertical="center" wrapText="1"/>
    </xf>
    <xf numFmtId="0" fontId="28" fillId="0" borderId="0" xfId="0" applyFont="1" applyAlignment="1">
      <alignment horizontal="left" vertical="center"/>
    </xf>
    <xf numFmtId="0" fontId="29" fillId="0" borderId="0" xfId="0" applyFont="1" applyFill="1" applyAlignment="1">
      <alignment wrapText="1"/>
    </xf>
    <xf numFmtId="0" fontId="27" fillId="0" borderId="0" xfId="0" applyFont="1" applyFill="1"/>
    <xf numFmtId="0" fontId="24" fillId="0" borderId="0" xfId="0" applyFont="1" applyFill="1" applyAlignment="1">
      <alignment wrapText="1"/>
    </xf>
    <xf numFmtId="0" fontId="24" fillId="0" borderId="0" xfId="0" applyFont="1" applyFill="1" applyBorder="1" applyAlignment="1">
      <alignment wrapText="1"/>
    </xf>
    <xf numFmtId="0" fontId="24" fillId="0" borderId="0" xfId="0" applyFont="1"/>
    <xf numFmtId="0" fontId="25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4" fillId="17" borderId="0" xfId="0" applyFont="1" applyFill="1" applyAlignment="1">
      <alignment horizontal="center"/>
    </xf>
    <xf numFmtId="0" fontId="3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/>
    <xf numFmtId="0" fontId="14" fillId="0" borderId="6" xfId="0" applyFont="1" applyBorder="1" applyAlignment="1">
      <alignment horizontal="left"/>
    </xf>
    <xf numFmtId="0" fontId="14" fillId="0" borderId="6" xfId="0" applyFont="1" applyBorder="1"/>
    <xf numFmtId="0" fontId="14" fillId="0" borderId="7" xfId="0" applyFont="1" applyBorder="1" applyAlignment="1">
      <alignment horizontal="left"/>
    </xf>
    <xf numFmtId="0" fontId="14" fillId="0" borderId="7" xfId="0" applyFont="1" applyBorder="1"/>
    <xf numFmtId="0" fontId="4" fillId="0" borderId="0" xfId="0" applyFont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6" fillId="0" borderId="3" xfId="0" applyFont="1" applyFill="1" applyBorder="1"/>
    <xf numFmtId="0" fontId="3" fillId="0" borderId="0" xfId="0" quotePrefix="1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19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14" fillId="0" borderId="0" xfId="0" applyFont="1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33" fillId="0" borderId="0" xfId="0" applyFont="1" applyFill="1" applyBorder="1"/>
    <xf numFmtId="0" fontId="31" fillId="0" borderId="0" xfId="0" applyFont="1" applyFill="1" applyBorder="1"/>
    <xf numFmtId="0" fontId="1" fillId="0" borderId="0" xfId="0" applyFont="1"/>
    <xf numFmtId="0" fontId="3" fillId="11" borderId="3" xfId="0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left"/>
    </xf>
    <xf numFmtId="18" fontId="3" fillId="0" borderId="0" xfId="0" applyNumberFormat="1" applyFont="1" applyFill="1" applyAlignment="1">
      <alignment horizontal="center"/>
    </xf>
    <xf numFmtId="18" fontId="4" fillId="0" borderId="0" xfId="0" applyNumberFormat="1" applyFont="1" applyFill="1" applyAlignment="1">
      <alignment horizontal="center"/>
    </xf>
    <xf numFmtId="18" fontId="0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Border="1"/>
    <xf numFmtId="0" fontId="34" fillId="0" borderId="0" xfId="0" applyFont="1" applyFill="1" applyBorder="1"/>
    <xf numFmtId="0" fontId="0" fillId="6" borderId="0" xfId="0" applyFill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35" fillId="0" borderId="0" xfId="0" applyFont="1" applyFill="1" applyBorder="1"/>
    <xf numFmtId="0" fontId="36" fillId="0" borderId="3" xfId="0" applyFont="1" applyBorder="1"/>
    <xf numFmtId="0" fontId="3" fillId="18" borderId="0" xfId="0" applyFont="1" applyFill="1" applyAlignment="1">
      <alignment horizontal="center"/>
    </xf>
    <xf numFmtId="0" fontId="24" fillId="0" borderId="0" xfId="0" applyFont="1" applyFill="1" applyBorder="1"/>
    <xf numFmtId="0" fontId="18" fillId="0" borderId="0" xfId="0" applyFont="1" applyAlignment="1">
      <alignment horizontal="center"/>
    </xf>
    <xf numFmtId="0" fontId="37" fillId="0" borderId="8" xfId="0" applyFont="1" applyBorder="1"/>
    <xf numFmtId="0" fontId="37" fillId="0" borderId="6" xfId="0" applyFont="1" applyBorder="1"/>
    <xf numFmtId="0" fontId="38" fillId="0" borderId="3" xfId="0" applyFont="1" applyBorder="1" applyAlignment="1">
      <alignment horizontal="left"/>
    </xf>
    <xf numFmtId="0" fontId="38" fillId="0" borderId="3" xfId="0" applyFont="1" applyBorder="1"/>
    <xf numFmtId="0" fontId="9" fillId="5" borderId="3" xfId="0" applyFont="1" applyFill="1" applyBorder="1"/>
    <xf numFmtId="0" fontId="5" fillId="0" borderId="3" xfId="0" applyFont="1" applyBorder="1"/>
    <xf numFmtId="0" fontId="5" fillId="6" borderId="3" xfId="0" applyFont="1" applyFill="1" applyBorder="1"/>
    <xf numFmtId="0" fontId="5" fillId="2" borderId="3" xfId="0" applyFont="1" applyFill="1" applyBorder="1"/>
    <xf numFmtId="0" fontId="6" fillId="3" borderId="3" xfId="0" applyFont="1" applyFill="1" applyBorder="1"/>
    <xf numFmtId="0" fontId="6" fillId="4" borderId="3" xfId="0" applyFont="1" applyFill="1" applyBorder="1"/>
    <xf numFmtId="0" fontId="8" fillId="0" borderId="3" xfId="0" applyFont="1" applyBorder="1" applyAlignment="1">
      <alignment horizontal="right"/>
    </xf>
    <xf numFmtId="0" fontId="3" fillId="20" borderId="3" xfId="0" applyFont="1" applyFill="1" applyBorder="1"/>
  </cellXfs>
  <cellStyles count="2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Normal 4" xfId="1"/>
  </cellStyles>
  <dxfs count="0"/>
  <tableStyles count="0" defaultTableStyle="TableStyleMedium2" defaultPivotStyle="PivotStyleMedium9"/>
  <colors>
    <mruColors>
      <color rgb="FF65D1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F4:AK54"/>
  <sheetViews>
    <sheetView tabSelected="1" zoomScale="80" zoomScaleNormal="80" zoomScalePageLayoutView="80" workbookViewId="0">
      <selection activeCell="E26" sqref="E26"/>
    </sheetView>
  </sheetViews>
  <sheetFormatPr baseColWidth="10" defaultColWidth="8.83203125" defaultRowHeight="15" x14ac:dyDescent="0.2"/>
  <cols>
    <col min="6" max="6" width="14.33203125" customWidth="1"/>
    <col min="7" max="7" width="26" customWidth="1"/>
    <col min="8" max="8" width="15.1640625" customWidth="1"/>
    <col min="9" max="9" width="15.6640625" customWidth="1"/>
    <col min="10" max="10" width="16.33203125" customWidth="1"/>
    <col min="12" max="12" width="10.5" customWidth="1"/>
    <col min="13" max="13" width="16.83203125" customWidth="1"/>
    <col min="14" max="14" width="14" customWidth="1"/>
    <col min="15" max="15" width="13" customWidth="1"/>
    <col min="16" max="16" width="12.5" customWidth="1"/>
  </cols>
  <sheetData>
    <row r="4" spans="6:37" ht="31" x14ac:dyDescent="0.35">
      <c r="H4" s="36" t="s">
        <v>13</v>
      </c>
      <c r="I4" s="12"/>
      <c r="J4" s="12"/>
    </row>
    <row r="5" spans="6:37" ht="24" x14ac:dyDescent="0.3">
      <c r="H5" s="37" t="s">
        <v>69</v>
      </c>
      <c r="I5" s="37"/>
    </row>
    <row r="6" spans="6:37" ht="24" x14ac:dyDescent="0.3">
      <c r="H6" s="37" t="s">
        <v>14</v>
      </c>
      <c r="I6" s="37"/>
    </row>
    <row r="8" spans="6:37" ht="19" x14ac:dyDescent="0.25">
      <c r="G8" s="17"/>
      <c r="H8" s="18" t="s">
        <v>76</v>
      </c>
      <c r="I8" s="19"/>
    </row>
    <row r="9" spans="6:37" ht="19" x14ac:dyDescent="0.25">
      <c r="F9" s="103"/>
      <c r="G9" s="103"/>
      <c r="H9" s="21"/>
      <c r="I9" s="103"/>
      <c r="J9" s="103"/>
      <c r="K9" s="103"/>
      <c r="L9" s="103"/>
      <c r="M9" s="103"/>
      <c r="N9" s="103"/>
    </row>
    <row r="10" spans="6:37" ht="19" x14ac:dyDescent="0.25">
      <c r="F10" s="137"/>
      <c r="G10" s="137"/>
      <c r="H10" s="48" t="s">
        <v>37</v>
      </c>
      <c r="I10" s="137"/>
      <c r="J10" s="137"/>
      <c r="K10" s="137"/>
      <c r="L10" s="103"/>
      <c r="M10" s="103"/>
      <c r="N10" s="103"/>
    </row>
    <row r="11" spans="6:37" ht="19" x14ac:dyDescent="0.25">
      <c r="F11" s="103"/>
      <c r="G11" s="142" t="s">
        <v>68</v>
      </c>
      <c r="H11" s="142"/>
      <c r="I11" s="142"/>
      <c r="J11" s="142"/>
      <c r="K11" s="103"/>
      <c r="L11" s="103"/>
      <c r="M11" s="103"/>
      <c r="N11" s="103"/>
    </row>
    <row r="12" spans="6:37" ht="19" x14ac:dyDescent="0.25">
      <c r="F12" s="103"/>
      <c r="G12" s="103"/>
      <c r="H12" s="21" t="s">
        <v>67</v>
      </c>
      <c r="I12" s="21"/>
      <c r="J12" s="21"/>
      <c r="K12" s="103"/>
      <c r="L12" s="103"/>
      <c r="M12" s="103"/>
      <c r="N12" s="103"/>
    </row>
    <row r="13" spans="6:37" ht="19" x14ac:dyDescent="0.25">
      <c r="F13" s="138"/>
      <c r="H13" s="89" t="s">
        <v>15</v>
      </c>
      <c r="I13" s="138"/>
      <c r="J13" s="138"/>
      <c r="K13" s="103"/>
      <c r="L13" s="103"/>
      <c r="M13" s="103"/>
      <c r="N13" s="103"/>
    </row>
    <row r="14" spans="6:37" ht="19" x14ac:dyDescent="0.25">
      <c r="F14" s="103"/>
      <c r="H14" s="14" t="s">
        <v>129</v>
      </c>
      <c r="I14" s="138"/>
      <c r="J14" s="103"/>
      <c r="K14" s="103"/>
      <c r="L14" s="103"/>
      <c r="M14" s="103"/>
      <c r="N14" s="103"/>
    </row>
    <row r="15" spans="6:37" ht="19" x14ac:dyDescent="0.25">
      <c r="F15" s="21" t="s">
        <v>70</v>
      </c>
      <c r="G15" s="103"/>
      <c r="H15" s="103"/>
      <c r="I15" s="103"/>
      <c r="J15" s="103"/>
      <c r="K15" s="103"/>
      <c r="L15" s="103"/>
      <c r="M15" s="103"/>
      <c r="N15" s="103"/>
    </row>
    <row r="16" spans="6:37" ht="19" x14ac:dyDescent="0.25">
      <c r="F16" s="21" t="s">
        <v>16</v>
      </c>
      <c r="G16" s="103"/>
      <c r="H16" s="103"/>
      <c r="I16" s="103"/>
      <c r="J16" s="103"/>
      <c r="K16" s="103"/>
      <c r="L16" s="139"/>
      <c r="M16" s="139"/>
      <c r="N16" s="13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6:37" ht="19" x14ac:dyDescent="0.25">
      <c r="F17" s="34"/>
      <c r="G17" s="35"/>
      <c r="H17" s="35"/>
      <c r="I17" s="35"/>
      <c r="J17" s="35"/>
      <c r="L17" s="130"/>
      <c r="N17" s="32"/>
      <c r="O17" s="32"/>
      <c r="P17" s="32"/>
      <c r="Q17" s="29"/>
      <c r="R17" s="32"/>
      <c r="S17" s="32"/>
      <c r="T17" s="32"/>
      <c r="U17" s="32"/>
      <c r="V17" s="29"/>
      <c r="W17" s="32"/>
      <c r="X17" s="32"/>
      <c r="Y17" s="32"/>
      <c r="Z17" s="32"/>
      <c r="AA17" s="29"/>
      <c r="AB17" s="32"/>
      <c r="AC17" s="32"/>
      <c r="AD17" s="32"/>
      <c r="AE17" s="32"/>
      <c r="AF17" s="29"/>
      <c r="AG17" s="29"/>
      <c r="AH17" s="29"/>
      <c r="AI17" s="29"/>
      <c r="AJ17" s="29"/>
      <c r="AK17" s="29"/>
    </row>
    <row r="18" spans="6:37" ht="19" x14ac:dyDescent="0.25">
      <c r="F18" s="1">
        <v>1</v>
      </c>
      <c r="G18" s="24" t="s">
        <v>17</v>
      </c>
      <c r="H18" s="24" t="s">
        <v>18</v>
      </c>
      <c r="I18" s="24" t="s">
        <v>19</v>
      </c>
      <c r="J18" s="24" t="s">
        <v>20</v>
      </c>
      <c r="K18" s="57" t="s">
        <v>49</v>
      </c>
      <c r="L18" s="133"/>
      <c r="M18" s="32"/>
      <c r="N18" s="32"/>
      <c r="O18" s="32"/>
      <c r="P18" s="32"/>
      <c r="Q18" s="57"/>
      <c r="R18" s="29"/>
      <c r="S18" s="29"/>
      <c r="T18" s="29"/>
      <c r="U18" s="29"/>
      <c r="V18" s="29"/>
      <c r="W18" s="32"/>
      <c r="X18" s="32"/>
      <c r="Y18" s="32"/>
      <c r="Z18" s="32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</row>
    <row r="19" spans="6:37" ht="19" x14ac:dyDescent="0.25">
      <c r="F19" s="1">
        <v>2</v>
      </c>
      <c r="G19" s="24" t="s">
        <v>17</v>
      </c>
      <c r="H19" s="24" t="s">
        <v>18</v>
      </c>
      <c r="I19" s="24" t="s">
        <v>19</v>
      </c>
      <c r="J19" s="24" t="s">
        <v>21</v>
      </c>
      <c r="K19" s="57" t="s">
        <v>49</v>
      </c>
      <c r="L19" s="132"/>
      <c r="M19" s="32"/>
      <c r="N19" s="32"/>
      <c r="O19" s="32"/>
      <c r="P19" s="32"/>
      <c r="Q19" s="57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</row>
    <row r="20" spans="6:37" ht="19" x14ac:dyDescent="0.25">
      <c r="F20" s="1">
        <v>3</v>
      </c>
      <c r="G20" s="33" t="s">
        <v>24</v>
      </c>
      <c r="H20" s="33" t="s">
        <v>18</v>
      </c>
      <c r="I20" s="33" t="s">
        <v>19</v>
      </c>
      <c r="J20" s="33" t="s">
        <v>20</v>
      </c>
      <c r="K20" s="57" t="s">
        <v>49</v>
      </c>
      <c r="L20" s="131"/>
      <c r="M20" s="32"/>
      <c r="N20" s="32"/>
      <c r="O20" s="32"/>
      <c r="P20" s="32"/>
      <c r="Q20" s="57"/>
      <c r="R20" s="32"/>
      <c r="S20" s="32"/>
      <c r="T20" s="32"/>
      <c r="U20" s="32"/>
      <c r="V20" s="29"/>
      <c r="W20" s="32"/>
      <c r="X20" s="32"/>
      <c r="Y20" s="32"/>
      <c r="Z20" s="32"/>
      <c r="AA20" s="29"/>
      <c r="AB20" s="32"/>
      <c r="AC20" s="32"/>
      <c r="AD20" s="32"/>
      <c r="AE20" s="32"/>
      <c r="AF20" s="29"/>
      <c r="AG20" s="29"/>
      <c r="AH20" s="29"/>
      <c r="AI20" s="29"/>
      <c r="AJ20" s="29"/>
      <c r="AK20" s="29"/>
    </row>
    <row r="21" spans="6:37" ht="19" x14ac:dyDescent="0.25">
      <c r="F21" s="1">
        <v>4</v>
      </c>
      <c r="G21" s="33" t="s">
        <v>24</v>
      </c>
      <c r="H21" s="33" t="s">
        <v>18</v>
      </c>
      <c r="I21" s="33" t="s">
        <v>19</v>
      </c>
      <c r="J21" s="33" t="s">
        <v>21</v>
      </c>
      <c r="K21" s="57" t="s">
        <v>49</v>
      </c>
      <c r="L21" s="132"/>
      <c r="M21" s="32"/>
      <c r="N21" s="32"/>
      <c r="O21" s="32"/>
      <c r="P21" s="32"/>
      <c r="Q21" s="57"/>
      <c r="R21" s="29"/>
      <c r="S21" s="29"/>
      <c r="T21" s="29"/>
      <c r="U21" s="29"/>
      <c r="V21" s="29"/>
      <c r="W21" s="32"/>
      <c r="X21" s="32"/>
      <c r="Y21" s="32"/>
      <c r="Z21" s="32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6:37" ht="19" x14ac:dyDescent="0.25">
      <c r="F22" s="1">
        <v>5</v>
      </c>
      <c r="G22" s="33" t="s">
        <v>24</v>
      </c>
      <c r="H22" s="33" t="s">
        <v>18</v>
      </c>
      <c r="I22" s="33" t="s">
        <v>19</v>
      </c>
      <c r="J22" s="33" t="s">
        <v>22</v>
      </c>
      <c r="K22" s="57" t="s">
        <v>49</v>
      </c>
      <c r="L22" s="132"/>
      <c r="M22" s="32"/>
      <c r="N22" s="32"/>
      <c r="O22" s="32"/>
      <c r="P22" s="32"/>
      <c r="Q22" s="57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</row>
    <row r="23" spans="6:37" ht="19" x14ac:dyDescent="0.25">
      <c r="F23" s="1">
        <v>6</v>
      </c>
      <c r="G23" s="33" t="s">
        <v>24</v>
      </c>
      <c r="H23" s="33" t="s">
        <v>18</v>
      </c>
      <c r="I23" s="33" t="s">
        <v>19</v>
      </c>
      <c r="J23" s="33" t="s">
        <v>75</v>
      </c>
      <c r="K23" s="57" t="s">
        <v>49</v>
      </c>
      <c r="L23" s="131"/>
      <c r="M23" s="32"/>
      <c r="N23" s="32"/>
      <c r="O23" s="32"/>
      <c r="P23" s="32"/>
      <c r="Q23" s="57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</row>
    <row r="24" spans="6:37" ht="19" x14ac:dyDescent="0.25">
      <c r="F24" s="1">
        <v>7</v>
      </c>
      <c r="G24" s="22" t="s">
        <v>25</v>
      </c>
      <c r="H24" s="22" t="s">
        <v>18</v>
      </c>
      <c r="I24" s="22" t="s">
        <v>47</v>
      </c>
      <c r="J24" s="22" t="s">
        <v>20</v>
      </c>
      <c r="K24" s="57" t="s">
        <v>49</v>
      </c>
      <c r="L24" s="132"/>
      <c r="M24" s="32"/>
      <c r="N24" s="32"/>
      <c r="O24" s="32"/>
      <c r="P24" s="32"/>
      <c r="Q24" s="57"/>
      <c r="R24" s="29"/>
    </row>
    <row r="25" spans="6:37" ht="19" x14ac:dyDescent="0.25">
      <c r="F25" s="1">
        <v>8</v>
      </c>
      <c r="G25" s="22" t="s">
        <v>25</v>
      </c>
      <c r="H25" s="22" t="s">
        <v>18</v>
      </c>
      <c r="I25" s="22" t="s">
        <v>47</v>
      </c>
      <c r="J25" s="22" t="s">
        <v>21</v>
      </c>
      <c r="K25" s="57" t="s">
        <v>49</v>
      </c>
      <c r="L25" s="132"/>
      <c r="M25" s="32"/>
      <c r="N25" s="32"/>
      <c r="O25" s="32"/>
      <c r="P25" s="32"/>
      <c r="Q25" s="57"/>
      <c r="R25" s="29"/>
    </row>
    <row r="26" spans="6:37" ht="19" x14ac:dyDescent="0.25">
      <c r="F26" s="1">
        <v>9</v>
      </c>
      <c r="G26" s="23" t="s">
        <v>25</v>
      </c>
      <c r="H26" s="23" t="s">
        <v>23</v>
      </c>
      <c r="I26" s="23" t="s">
        <v>47</v>
      </c>
      <c r="J26" s="23" t="s">
        <v>20</v>
      </c>
      <c r="K26" s="57" t="s">
        <v>49</v>
      </c>
      <c r="L26" s="131"/>
      <c r="M26" s="32"/>
      <c r="N26" s="32"/>
      <c r="O26" s="32"/>
      <c r="P26" s="32"/>
      <c r="Q26" s="57"/>
      <c r="R26" s="29"/>
    </row>
    <row r="27" spans="6:37" ht="19" x14ac:dyDescent="0.25">
      <c r="F27" s="1">
        <v>10</v>
      </c>
      <c r="G27" s="23" t="s">
        <v>25</v>
      </c>
      <c r="H27" s="23" t="s">
        <v>23</v>
      </c>
      <c r="I27" s="23" t="s">
        <v>47</v>
      </c>
      <c r="J27" s="23" t="s">
        <v>21</v>
      </c>
      <c r="K27" s="57" t="s">
        <v>49</v>
      </c>
      <c r="L27" s="132"/>
      <c r="M27" s="32"/>
      <c r="N27" s="32"/>
      <c r="O27" s="32"/>
      <c r="P27" s="32"/>
      <c r="Q27" s="57"/>
      <c r="R27" s="29"/>
    </row>
    <row r="28" spans="6:37" ht="19" x14ac:dyDescent="0.25">
      <c r="F28" s="1">
        <v>11</v>
      </c>
      <c r="G28" s="86" t="s">
        <v>27</v>
      </c>
      <c r="H28" s="86" t="s">
        <v>18</v>
      </c>
      <c r="I28" s="86" t="s">
        <v>33</v>
      </c>
      <c r="J28" s="86" t="s">
        <v>20</v>
      </c>
      <c r="K28" s="57" t="s">
        <v>49</v>
      </c>
      <c r="L28" s="132"/>
      <c r="M28" s="32"/>
      <c r="N28" s="32"/>
      <c r="O28" s="32"/>
      <c r="P28" s="32"/>
      <c r="Q28" s="57"/>
      <c r="R28" s="29"/>
    </row>
    <row r="29" spans="6:37" ht="19" x14ac:dyDescent="0.25">
      <c r="F29" s="1">
        <v>12</v>
      </c>
      <c r="G29" s="25" t="s">
        <v>124</v>
      </c>
      <c r="H29" s="25" t="s">
        <v>23</v>
      </c>
      <c r="I29" s="25" t="s">
        <v>48</v>
      </c>
      <c r="J29" s="25" t="s">
        <v>20</v>
      </c>
      <c r="K29" s="57" t="s">
        <v>49</v>
      </c>
      <c r="L29" s="131"/>
      <c r="M29" s="32"/>
      <c r="N29" s="32"/>
      <c r="O29" s="32"/>
      <c r="P29" s="32"/>
      <c r="Q29" s="57"/>
      <c r="R29" s="29"/>
    </row>
    <row r="30" spans="6:37" ht="19" x14ac:dyDescent="0.25">
      <c r="F30" s="1">
        <v>13</v>
      </c>
      <c r="G30" s="55" t="s">
        <v>27</v>
      </c>
      <c r="H30" s="55" t="s">
        <v>23</v>
      </c>
      <c r="I30" s="55" t="s">
        <v>48</v>
      </c>
      <c r="J30" s="55" t="s">
        <v>20</v>
      </c>
      <c r="K30" s="57" t="s">
        <v>49</v>
      </c>
      <c r="L30" s="132"/>
      <c r="M30" s="32"/>
      <c r="N30" s="32"/>
      <c r="O30" s="32"/>
      <c r="P30" s="32"/>
      <c r="Q30" s="57"/>
      <c r="R30" s="29"/>
    </row>
    <row r="31" spans="6:37" ht="19" x14ac:dyDescent="0.25">
      <c r="F31" s="1">
        <v>14</v>
      </c>
      <c r="G31" s="114" t="s">
        <v>17</v>
      </c>
      <c r="H31" s="114" t="s">
        <v>23</v>
      </c>
      <c r="I31" s="114" t="s">
        <v>48</v>
      </c>
      <c r="J31" s="114" t="s">
        <v>20</v>
      </c>
      <c r="K31" s="57" t="s">
        <v>49</v>
      </c>
      <c r="L31" s="132"/>
      <c r="M31" s="32"/>
      <c r="N31" s="32"/>
      <c r="O31" s="32"/>
      <c r="P31" s="32"/>
      <c r="Q31" s="57"/>
      <c r="R31" s="29"/>
    </row>
    <row r="32" spans="6:37" ht="19" x14ac:dyDescent="0.25">
      <c r="F32" s="1">
        <v>15</v>
      </c>
      <c r="G32" s="33" t="s">
        <v>24</v>
      </c>
      <c r="H32" s="33" t="s">
        <v>18</v>
      </c>
      <c r="I32" s="33" t="s">
        <v>34</v>
      </c>
      <c r="J32" s="33" t="s">
        <v>20</v>
      </c>
      <c r="K32" s="57" t="s">
        <v>49</v>
      </c>
      <c r="L32" s="131"/>
      <c r="M32" s="32"/>
      <c r="N32" s="32"/>
      <c r="O32" s="32"/>
      <c r="P32" s="32"/>
      <c r="Q32" s="57"/>
      <c r="R32" s="29"/>
    </row>
    <row r="33" spans="6:18" ht="19" x14ac:dyDescent="0.25">
      <c r="F33" s="1">
        <v>16</v>
      </c>
      <c r="G33" s="33" t="s">
        <v>24</v>
      </c>
      <c r="H33" s="33" t="s">
        <v>18</v>
      </c>
      <c r="I33" s="33" t="s">
        <v>34</v>
      </c>
      <c r="J33" s="33" t="s">
        <v>21</v>
      </c>
      <c r="K33" s="57" t="s">
        <v>49</v>
      </c>
      <c r="L33" s="132"/>
      <c r="M33" s="32"/>
      <c r="N33" s="32"/>
      <c r="O33" s="32"/>
      <c r="P33" s="32"/>
      <c r="Q33" s="57"/>
      <c r="R33" s="29"/>
    </row>
    <row r="34" spans="6:18" ht="19" x14ac:dyDescent="0.25">
      <c r="F34" s="1">
        <v>17</v>
      </c>
      <c r="G34" s="23" t="s">
        <v>25</v>
      </c>
      <c r="H34" s="23" t="s">
        <v>23</v>
      </c>
      <c r="I34" s="23" t="s">
        <v>48</v>
      </c>
      <c r="J34" s="23" t="s">
        <v>20</v>
      </c>
      <c r="K34" s="57" t="s">
        <v>49</v>
      </c>
      <c r="L34" s="132"/>
      <c r="M34" s="32"/>
      <c r="N34" s="32"/>
      <c r="O34" s="32"/>
      <c r="P34" s="32"/>
      <c r="Q34" s="57"/>
      <c r="R34" s="29"/>
    </row>
    <row r="35" spans="6:18" ht="19" x14ac:dyDescent="0.25">
      <c r="F35" s="1">
        <v>18</v>
      </c>
      <c r="G35" s="22" t="s">
        <v>25</v>
      </c>
      <c r="H35" s="22" t="s">
        <v>18</v>
      </c>
      <c r="I35" s="22" t="s">
        <v>48</v>
      </c>
      <c r="J35" s="22" t="s">
        <v>20</v>
      </c>
      <c r="K35" s="57" t="s">
        <v>49</v>
      </c>
      <c r="L35" s="131"/>
      <c r="M35" s="32"/>
      <c r="N35" s="32"/>
      <c r="O35" s="32"/>
      <c r="P35" s="32"/>
      <c r="Q35" s="57"/>
      <c r="R35" s="29"/>
    </row>
    <row r="36" spans="6:18" ht="19" x14ac:dyDescent="0.25">
      <c r="F36" s="1">
        <v>19</v>
      </c>
      <c r="G36" s="24" t="s">
        <v>17</v>
      </c>
      <c r="H36" s="24" t="s">
        <v>18</v>
      </c>
      <c r="I36" s="24" t="s">
        <v>26</v>
      </c>
      <c r="J36" s="24" t="s">
        <v>35</v>
      </c>
      <c r="K36" s="57" t="s">
        <v>49</v>
      </c>
      <c r="L36" s="132"/>
      <c r="M36" s="32"/>
      <c r="N36" s="32"/>
      <c r="O36" s="32"/>
      <c r="P36" s="32"/>
      <c r="Q36" s="57"/>
      <c r="R36" s="29"/>
    </row>
    <row r="37" spans="6:18" ht="19" x14ac:dyDescent="0.25">
      <c r="F37" s="1">
        <v>20</v>
      </c>
      <c r="G37" s="33" t="s">
        <v>24</v>
      </c>
      <c r="H37" s="33" t="s">
        <v>18</v>
      </c>
      <c r="I37" s="33" t="s">
        <v>26</v>
      </c>
      <c r="J37" s="33" t="s">
        <v>35</v>
      </c>
      <c r="K37" s="57" t="s">
        <v>49</v>
      </c>
      <c r="L37" s="132"/>
      <c r="M37" s="32"/>
      <c r="N37" s="32"/>
      <c r="O37" s="32"/>
      <c r="P37" s="32"/>
      <c r="Q37" s="57"/>
      <c r="R37" s="29"/>
    </row>
    <row r="38" spans="6:18" ht="19" x14ac:dyDescent="0.25">
      <c r="F38" s="1"/>
      <c r="G38" s="32"/>
      <c r="H38" s="32"/>
      <c r="I38" s="32"/>
      <c r="J38" s="32"/>
      <c r="K38" s="49"/>
      <c r="M38" s="32"/>
      <c r="N38" s="32"/>
      <c r="O38" s="32"/>
      <c r="P38" s="32"/>
      <c r="Q38" s="57"/>
      <c r="R38" s="29"/>
    </row>
    <row r="39" spans="6:18" ht="19" x14ac:dyDescent="0.25">
      <c r="F39" s="1"/>
      <c r="M39" s="32"/>
      <c r="N39" s="32"/>
      <c r="O39" s="32"/>
      <c r="P39" s="32"/>
      <c r="Q39" s="57"/>
      <c r="R39" s="29"/>
    </row>
    <row r="40" spans="6:18" ht="19" x14ac:dyDescent="0.25">
      <c r="F40" s="1"/>
      <c r="M40" s="32"/>
      <c r="N40" s="32"/>
      <c r="O40" s="32"/>
      <c r="P40" s="32"/>
      <c r="Q40" s="57"/>
      <c r="R40" s="29"/>
    </row>
    <row r="41" spans="6:18" ht="19" x14ac:dyDescent="0.25">
      <c r="F41" s="1"/>
      <c r="G41" s="32"/>
      <c r="H41" s="32"/>
      <c r="I41" s="32"/>
      <c r="J41" s="32"/>
      <c r="K41" s="57"/>
      <c r="M41" s="32"/>
      <c r="N41" s="32"/>
      <c r="O41" s="32"/>
      <c r="P41" s="32"/>
      <c r="Q41" s="57"/>
      <c r="R41" s="29"/>
    </row>
    <row r="42" spans="6:18" ht="19" x14ac:dyDescent="0.25">
      <c r="F42" s="1"/>
      <c r="K42" s="57"/>
      <c r="M42" s="32"/>
      <c r="N42" s="32"/>
      <c r="O42" s="32"/>
      <c r="P42" s="32"/>
      <c r="Q42" s="57"/>
      <c r="R42" s="29"/>
    </row>
    <row r="43" spans="6:18" ht="19" x14ac:dyDescent="0.25">
      <c r="M43" s="32"/>
      <c r="N43" s="32"/>
      <c r="O43" s="32"/>
      <c r="P43" s="32"/>
      <c r="Q43" s="57"/>
      <c r="R43" s="29"/>
    </row>
    <row r="44" spans="6:18" ht="19" x14ac:dyDescent="0.25">
      <c r="F44" s="1"/>
      <c r="G44" s="32"/>
      <c r="H44" s="32"/>
      <c r="I44" s="32"/>
      <c r="J44" s="32"/>
      <c r="K44" s="56"/>
      <c r="M44" s="32"/>
      <c r="N44" s="32"/>
      <c r="O44" s="32"/>
      <c r="P44" s="32"/>
      <c r="Q44" s="57"/>
      <c r="R44" s="29"/>
    </row>
    <row r="45" spans="6:18" ht="19" x14ac:dyDescent="0.25">
      <c r="F45" s="1"/>
      <c r="G45" s="32"/>
      <c r="H45" s="32"/>
      <c r="I45" s="32"/>
      <c r="J45" s="32"/>
      <c r="M45" s="32"/>
      <c r="N45" s="32"/>
      <c r="O45" s="32"/>
      <c r="P45" s="32"/>
      <c r="Q45" s="57"/>
      <c r="R45" s="29"/>
    </row>
    <row r="46" spans="6:18" ht="19" x14ac:dyDescent="0.25">
      <c r="F46" s="1"/>
      <c r="G46" s="32"/>
      <c r="H46" s="32"/>
      <c r="I46" s="32"/>
      <c r="J46" s="32"/>
      <c r="K46" s="49"/>
      <c r="M46" s="32"/>
      <c r="N46" s="32"/>
      <c r="O46" s="32"/>
      <c r="P46" s="32"/>
      <c r="Q46" s="57"/>
      <c r="R46" s="29"/>
    </row>
    <row r="47" spans="6:18" ht="19" x14ac:dyDescent="0.25">
      <c r="F47" s="1"/>
      <c r="G47" s="32"/>
      <c r="H47" s="32"/>
      <c r="I47" s="32"/>
      <c r="J47" s="32"/>
      <c r="K47" s="49"/>
      <c r="M47" s="32"/>
      <c r="N47" s="32"/>
      <c r="O47" s="32"/>
      <c r="P47" s="32"/>
      <c r="Q47" s="57"/>
      <c r="R47" s="29"/>
    </row>
    <row r="48" spans="6:18" ht="19" x14ac:dyDescent="0.25">
      <c r="F48" s="1"/>
      <c r="G48" s="32"/>
      <c r="H48" s="32"/>
      <c r="I48" s="32"/>
      <c r="J48" s="32"/>
      <c r="K48" s="49"/>
      <c r="M48" s="32"/>
      <c r="N48" s="32"/>
      <c r="O48" s="32"/>
      <c r="P48" s="32"/>
      <c r="Q48" s="57"/>
      <c r="R48" s="29"/>
    </row>
    <row r="49" spans="6:18" ht="19" x14ac:dyDescent="0.25">
      <c r="F49" s="1"/>
      <c r="G49" s="32"/>
      <c r="H49" s="32"/>
      <c r="M49" s="32"/>
      <c r="N49" s="32"/>
      <c r="O49" s="32"/>
      <c r="P49" s="32"/>
      <c r="Q49" s="57"/>
      <c r="R49" s="29"/>
    </row>
    <row r="50" spans="6:18" ht="19" x14ac:dyDescent="0.25">
      <c r="F50" s="1"/>
      <c r="G50" s="32"/>
      <c r="H50" s="32"/>
      <c r="M50" s="32"/>
      <c r="N50" s="32"/>
      <c r="O50" s="32"/>
      <c r="P50" s="32"/>
      <c r="Q50" s="57"/>
      <c r="R50" s="29"/>
    </row>
    <row r="51" spans="6:18" ht="19" x14ac:dyDescent="0.25">
      <c r="G51" s="32"/>
      <c r="H51" s="32"/>
      <c r="M51" s="32"/>
      <c r="N51" s="32"/>
      <c r="O51" s="32"/>
      <c r="P51" s="32"/>
      <c r="Q51" s="57"/>
      <c r="R51" s="29"/>
    </row>
    <row r="52" spans="6:18" ht="19" x14ac:dyDescent="0.25">
      <c r="G52" s="29"/>
      <c r="H52" s="29"/>
      <c r="M52" s="32"/>
      <c r="N52" s="32"/>
      <c r="O52" s="32"/>
      <c r="P52" s="32"/>
      <c r="Q52" s="57"/>
      <c r="R52" s="29"/>
    </row>
    <row r="53" spans="6:18" ht="19" x14ac:dyDescent="0.25">
      <c r="G53" s="29"/>
      <c r="H53" s="29"/>
      <c r="I53" s="29"/>
      <c r="J53" s="29"/>
      <c r="K53" s="49"/>
      <c r="M53" s="29"/>
      <c r="N53" s="29"/>
      <c r="O53" s="29"/>
      <c r="P53" s="29"/>
      <c r="Q53" s="29"/>
      <c r="R53" s="29"/>
    </row>
    <row r="54" spans="6:18" ht="19" x14ac:dyDescent="0.25">
      <c r="M54" s="29"/>
      <c r="N54" s="29"/>
      <c r="O54" s="29"/>
      <c r="P54" s="29"/>
      <c r="Q54" s="57"/>
      <c r="R54" s="29"/>
    </row>
  </sheetData>
  <mergeCells count="1">
    <mergeCell ref="G11:J11"/>
  </mergeCells>
  <phoneticPr fontId="3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5"/>
  <sheetViews>
    <sheetView workbookViewId="0">
      <selection activeCell="E14" sqref="E14"/>
    </sheetView>
  </sheetViews>
  <sheetFormatPr baseColWidth="10" defaultColWidth="8.83203125" defaultRowHeight="15" x14ac:dyDescent="0.2"/>
  <cols>
    <col min="1" max="1" width="11.1640625" customWidth="1"/>
    <col min="2" max="2" width="33.1640625" hidden="1" customWidth="1"/>
    <col min="3" max="3" width="21.83203125" customWidth="1"/>
    <col min="4" max="4" width="10.83203125" customWidth="1"/>
    <col min="6" max="6" width="14.1640625" customWidth="1"/>
    <col min="7" max="7" width="10.1640625" customWidth="1"/>
    <col min="8" max="8" width="26" customWidth="1"/>
    <col min="9" max="9" width="10.6640625" customWidth="1"/>
    <col min="14" max="14" width="27.33203125" customWidth="1"/>
    <col min="15" max="15" width="25.5" customWidth="1"/>
    <col min="16" max="16" width="11.83203125" customWidth="1"/>
  </cols>
  <sheetData>
    <row r="1" spans="1:17" ht="26" x14ac:dyDescent="0.3">
      <c r="A1" s="11" t="s">
        <v>139</v>
      </c>
      <c r="B1" s="11"/>
      <c r="C1" s="11"/>
      <c r="D1" s="11"/>
    </row>
    <row r="2" spans="1:17" ht="26" x14ac:dyDescent="0.3">
      <c r="A2" s="11"/>
      <c r="B2" s="11"/>
      <c r="C2" s="11"/>
      <c r="D2" s="11"/>
    </row>
    <row r="3" spans="1:17" ht="19" x14ac:dyDescent="0.25">
      <c r="A3" s="1" t="s">
        <v>10</v>
      </c>
      <c r="B3" s="12"/>
    </row>
    <row r="4" spans="1:17" x14ac:dyDescent="0.2">
      <c r="A4" s="12"/>
      <c r="B4" s="12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 ht="19" x14ac:dyDescent="0.25">
      <c r="A5" s="13"/>
      <c r="B5" s="14" t="s">
        <v>4</v>
      </c>
      <c r="C5" s="14" t="s">
        <v>36</v>
      </c>
      <c r="D5" s="2" t="s">
        <v>111</v>
      </c>
      <c r="E5" s="2" t="s">
        <v>93</v>
      </c>
      <c r="G5" s="53"/>
      <c r="H5" s="102"/>
      <c r="I5" s="53"/>
      <c r="J5" s="27"/>
      <c r="K5" s="66"/>
      <c r="L5" s="66"/>
      <c r="M5" s="28"/>
      <c r="N5" s="66"/>
      <c r="O5" s="28"/>
      <c r="P5" s="53"/>
      <c r="Q5" s="102"/>
    </row>
    <row r="6" spans="1:17" ht="19" x14ac:dyDescent="0.25">
      <c r="A6" s="149" t="s">
        <v>0</v>
      </c>
      <c r="B6" s="15">
        <v>1</v>
      </c>
      <c r="C6" s="16" t="s">
        <v>121</v>
      </c>
      <c r="D6" s="7">
        <v>11.83</v>
      </c>
      <c r="E6" s="7">
        <v>1</v>
      </c>
      <c r="G6" s="128"/>
      <c r="H6" s="53"/>
      <c r="I6" s="53"/>
      <c r="J6" s="66"/>
      <c r="K6" s="66"/>
      <c r="L6" s="66"/>
      <c r="M6" s="122"/>
      <c r="N6" s="27"/>
      <c r="O6" s="123"/>
      <c r="P6" s="128"/>
      <c r="Q6" s="53"/>
    </row>
    <row r="7" spans="1:17" ht="19" x14ac:dyDescent="0.25">
      <c r="A7" s="150" t="s">
        <v>1</v>
      </c>
      <c r="B7" s="15">
        <v>2</v>
      </c>
      <c r="C7" s="16" t="s">
        <v>122</v>
      </c>
      <c r="D7" s="7">
        <v>5.07</v>
      </c>
      <c r="E7" s="7">
        <v>3</v>
      </c>
      <c r="G7" s="28"/>
      <c r="H7" s="53"/>
      <c r="I7" s="53"/>
      <c r="J7" s="66"/>
      <c r="K7" s="66"/>
      <c r="L7" s="66"/>
      <c r="M7" s="122"/>
      <c r="N7" s="27"/>
      <c r="O7" s="123"/>
      <c r="P7" s="28"/>
      <c r="Q7" s="53"/>
    </row>
    <row r="8" spans="1:17" ht="19" x14ac:dyDescent="0.25">
      <c r="A8" s="151" t="s">
        <v>2</v>
      </c>
      <c r="B8" s="15">
        <v>3</v>
      </c>
      <c r="C8" s="16" t="s">
        <v>123</v>
      </c>
      <c r="D8" s="7">
        <v>6.33</v>
      </c>
      <c r="E8" s="7">
        <v>2</v>
      </c>
      <c r="G8" s="28"/>
      <c r="H8" s="53"/>
      <c r="I8" s="53"/>
      <c r="J8" s="66"/>
      <c r="K8" s="66"/>
      <c r="L8" s="66"/>
      <c r="M8" s="101"/>
      <c r="N8" s="27"/>
      <c r="O8" s="123"/>
      <c r="P8" s="28"/>
      <c r="Q8" s="53"/>
    </row>
    <row r="9" spans="1:17" ht="19" x14ac:dyDescent="0.25">
      <c r="A9" s="46" t="s">
        <v>3</v>
      </c>
      <c r="B9" s="15">
        <v>4</v>
      </c>
      <c r="C9" s="16"/>
      <c r="D9" s="7"/>
      <c r="E9" s="7"/>
      <c r="G9" s="128"/>
      <c r="H9" s="99"/>
      <c r="I9" s="53"/>
      <c r="J9" s="66"/>
      <c r="K9" s="66"/>
      <c r="L9" s="66"/>
      <c r="M9" s="101"/>
      <c r="N9" s="27"/>
      <c r="O9" s="123"/>
      <c r="P9" s="128"/>
      <c r="Q9" s="99"/>
    </row>
    <row r="10" spans="1:17" ht="19" x14ac:dyDescent="0.25">
      <c r="A10" s="2"/>
      <c r="B10" s="2"/>
      <c r="C10" s="2"/>
      <c r="D10" s="2"/>
      <c r="E10" s="2"/>
      <c r="F10" s="2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</row>
    <row r="11" spans="1:17" ht="19" x14ac:dyDescent="0.25">
      <c r="A11" s="2"/>
      <c r="B11" s="2"/>
      <c r="C11" s="2"/>
      <c r="D11" s="2"/>
      <c r="E11" s="2"/>
      <c r="F11" s="2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</row>
    <row r="12" spans="1:17" ht="19" x14ac:dyDescent="0.25">
      <c r="A12" s="2"/>
      <c r="B12" s="2"/>
      <c r="C12" s="54"/>
      <c r="D12" s="2"/>
      <c r="E12" s="2"/>
      <c r="F12" s="2"/>
    </row>
    <row r="13" spans="1:17" ht="19" x14ac:dyDescent="0.25">
      <c r="A13" s="2"/>
      <c r="B13" s="2"/>
      <c r="C13" s="2"/>
      <c r="D13" s="119"/>
      <c r="E13" s="119"/>
      <c r="F13" s="2"/>
    </row>
    <row r="14" spans="1:17" ht="19" x14ac:dyDescent="0.25">
      <c r="A14" s="2"/>
      <c r="B14" s="2"/>
      <c r="C14" s="2"/>
      <c r="D14" s="119"/>
      <c r="E14" s="119"/>
      <c r="F14" s="2"/>
    </row>
    <row r="15" spans="1:17" x14ac:dyDescent="0.2">
      <c r="D15" s="119"/>
      <c r="E15" s="119"/>
    </row>
  </sheetData>
  <phoneticPr fontId="30" type="noConversion"/>
  <pageMargins left="0.70000000000000007" right="0.70000000000000007" top="0.75000000000000011" bottom="0.75000000000000011" header="0.30000000000000004" footer="0.3000000000000000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H13" sqref="H13"/>
    </sheetView>
  </sheetViews>
  <sheetFormatPr baseColWidth="10" defaultColWidth="8.83203125" defaultRowHeight="15" x14ac:dyDescent="0.2"/>
  <cols>
    <col min="2" max="2" width="26" customWidth="1"/>
    <col min="5" max="5" width="26.83203125" customWidth="1"/>
  </cols>
  <sheetData>
    <row r="1" spans="1:5" ht="26" x14ac:dyDescent="0.3">
      <c r="A1" s="144" t="s">
        <v>38</v>
      </c>
      <c r="B1" s="144"/>
      <c r="C1" s="144"/>
      <c r="D1" s="144"/>
      <c r="E1" s="144"/>
    </row>
    <row r="2" spans="1:5" ht="26" x14ac:dyDescent="0.3">
      <c r="A2" s="50"/>
      <c r="B2" s="50"/>
      <c r="C2" s="50"/>
      <c r="D2" s="50"/>
      <c r="E2" s="50"/>
    </row>
    <row r="3" spans="1:5" ht="26" x14ac:dyDescent="0.3">
      <c r="A3" s="50" t="s">
        <v>39</v>
      </c>
      <c r="B3" s="50"/>
      <c r="C3" s="50"/>
      <c r="D3" s="50" t="s">
        <v>43</v>
      </c>
      <c r="E3" s="50"/>
    </row>
    <row r="4" spans="1:5" ht="26" x14ac:dyDescent="0.3">
      <c r="A4" s="51">
        <v>1</v>
      </c>
      <c r="B4" s="51" t="s">
        <v>134</v>
      </c>
      <c r="C4" s="50"/>
      <c r="D4" s="51">
        <v>1</v>
      </c>
      <c r="E4" s="145" t="s">
        <v>105</v>
      </c>
    </row>
    <row r="5" spans="1:5" ht="26" x14ac:dyDescent="0.3">
      <c r="A5" s="51">
        <v>2</v>
      </c>
      <c r="B5" s="51" t="s">
        <v>133</v>
      </c>
      <c r="C5" s="50"/>
      <c r="D5" s="51">
        <v>2</v>
      </c>
      <c r="E5" s="146" t="s">
        <v>106</v>
      </c>
    </row>
    <row r="6" spans="1:5" ht="26" x14ac:dyDescent="0.3">
      <c r="A6" s="51">
        <v>3</v>
      </c>
      <c r="B6" s="51" t="s">
        <v>135</v>
      </c>
      <c r="C6" s="50"/>
      <c r="D6" s="50"/>
      <c r="E6" s="50"/>
    </row>
    <row r="7" spans="1:5" ht="26" x14ac:dyDescent="0.3">
      <c r="A7" s="51">
        <v>4</v>
      </c>
      <c r="B7" s="51" t="s">
        <v>132</v>
      </c>
      <c r="C7" s="50"/>
      <c r="D7" s="50"/>
      <c r="E7" s="50"/>
    </row>
    <row r="8" spans="1:5" ht="26" x14ac:dyDescent="0.3">
      <c r="A8" s="51">
        <v>5</v>
      </c>
      <c r="B8" s="51" t="s">
        <v>136</v>
      </c>
      <c r="C8" s="50"/>
      <c r="D8" s="50"/>
      <c r="E8" s="50"/>
    </row>
    <row r="9" spans="1:5" ht="26" x14ac:dyDescent="0.3">
      <c r="A9" s="50"/>
      <c r="B9" s="50"/>
      <c r="C9" s="50"/>
      <c r="D9" s="50" t="s">
        <v>44</v>
      </c>
      <c r="E9" s="50"/>
    </row>
    <row r="10" spans="1:5" ht="26" x14ac:dyDescent="0.3">
      <c r="A10" s="50" t="s">
        <v>40</v>
      </c>
      <c r="B10" s="50"/>
      <c r="C10" s="50"/>
      <c r="D10" s="51">
        <v>1</v>
      </c>
      <c r="E10" s="51" t="s">
        <v>110</v>
      </c>
    </row>
    <row r="11" spans="1:5" ht="26" x14ac:dyDescent="0.3">
      <c r="A11" s="51">
        <v>1</v>
      </c>
      <c r="B11" s="51" t="s">
        <v>84</v>
      </c>
      <c r="C11" s="50"/>
      <c r="D11" s="51">
        <v>2</v>
      </c>
      <c r="E11" s="51" t="s">
        <v>108</v>
      </c>
    </row>
    <row r="12" spans="1:5" ht="26" x14ac:dyDescent="0.3">
      <c r="A12" s="51">
        <v>2</v>
      </c>
      <c r="B12" s="51" t="s">
        <v>78</v>
      </c>
      <c r="C12" s="50"/>
      <c r="D12" s="50"/>
      <c r="E12" s="50"/>
    </row>
    <row r="13" spans="1:5" ht="26" x14ac:dyDescent="0.3">
      <c r="A13" s="51">
        <v>3</v>
      </c>
      <c r="B13" s="51" t="s">
        <v>85</v>
      </c>
      <c r="C13" s="50"/>
      <c r="D13" s="50"/>
      <c r="E13" s="50"/>
    </row>
    <row r="14" spans="1:5" ht="26" x14ac:dyDescent="0.3">
      <c r="A14" s="51">
        <v>4</v>
      </c>
      <c r="B14" s="51" t="s">
        <v>90</v>
      </c>
      <c r="C14" s="50"/>
      <c r="D14" s="50"/>
      <c r="E14" s="50"/>
    </row>
    <row r="15" spans="1:5" ht="26" x14ac:dyDescent="0.3">
      <c r="A15" s="50"/>
      <c r="B15" s="50"/>
      <c r="C15" s="50"/>
      <c r="D15" s="50"/>
      <c r="E15" s="50"/>
    </row>
    <row r="16" spans="1:5" ht="26" x14ac:dyDescent="0.3">
      <c r="A16" s="50" t="s">
        <v>41</v>
      </c>
      <c r="B16" s="50"/>
      <c r="C16" s="50"/>
      <c r="D16" s="50" t="s">
        <v>45</v>
      </c>
      <c r="E16" s="50"/>
    </row>
    <row r="17" spans="1:5" ht="26" x14ac:dyDescent="0.3">
      <c r="A17" s="51">
        <v>1</v>
      </c>
      <c r="B17" s="147" t="s">
        <v>99</v>
      </c>
      <c r="C17" s="50"/>
      <c r="D17" s="51">
        <v>1</v>
      </c>
      <c r="E17" s="148" t="s">
        <v>114</v>
      </c>
    </row>
    <row r="18" spans="1:5" ht="26" x14ac:dyDescent="0.3">
      <c r="A18" s="51">
        <v>2</v>
      </c>
      <c r="B18" s="148" t="s">
        <v>97</v>
      </c>
      <c r="C18" s="50"/>
      <c r="D18" s="51">
        <v>2</v>
      </c>
      <c r="E18" s="148" t="s">
        <v>113</v>
      </c>
    </row>
    <row r="19" spans="1:5" ht="26" x14ac:dyDescent="0.3">
      <c r="A19" s="51">
        <v>3</v>
      </c>
      <c r="B19" s="148" t="s">
        <v>94</v>
      </c>
      <c r="C19" s="50"/>
      <c r="D19" s="50"/>
      <c r="E19" s="50"/>
    </row>
    <row r="20" spans="1:5" ht="26" x14ac:dyDescent="0.3">
      <c r="A20" s="51">
        <v>4</v>
      </c>
      <c r="B20" s="51" t="s">
        <v>100</v>
      </c>
      <c r="C20" s="50"/>
      <c r="D20" s="50"/>
      <c r="E20" s="50"/>
    </row>
    <row r="21" spans="1:5" ht="26" x14ac:dyDescent="0.3">
      <c r="A21" s="50"/>
      <c r="B21" s="50"/>
      <c r="C21" s="50"/>
      <c r="D21" s="50"/>
      <c r="E21" s="50"/>
    </row>
    <row r="22" spans="1:5" ht="26" x14ac:dyDescent="0.3">
      <c r="A22" s="50" t="s">
        <v>42</v>
      </c>
      <c r="B22" s="50"/>
      <c r="C22" s="50"/>
      <c r="D22" s="50" t="s">
        <v>46</v>
      </c>
      <c r="E22" s="50"/>
    </row>
    <row r="23" spans="1:5" ht="26" x14ac:dyDescent="0.3">
      <c r="A23" s="51">
        <v>1</v>
      </c>
      <c r="B23" s="51" t="s">
        <v>101</v>
      </c>
      <c r="C23" s="50"/>
      <c r="D23" s="51">
        <v>1</v>
      </c>
      <c r="E23" s="148" t="s">
        <v>121</v>
      </c>
    </row>
    <row r="24" spans="1:5" ht="26" x14ac:dyDescent="0.3">
      <c r="A24" s="50"/>
      <c r="B24" s="50"/>
      <c r="C24" s="50"/>
      <c r="D24" s="50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20"/>
  <sheetViews>
    <sheetView workbookViewId="0">
      <selection activeCell="F23" sqref="F23"/>
    </sheetView>
  </sheetViews>
  <sheetFormatPr baseColWidth="10" defaultColWidth="11.5" defaultRowHeight="15" x14ac:dyDescent="0.2"/>
  <cols>
    <col min="2" max="2" width="20.33203125" customWidth="1"/>
    <col min="3" max="3" width="22.83203125" customWidth="1"/>
    <col min="4" max="4" width="25.6640625" customWidth="1"/>
    <col min="5" max="5" width="17.33203125" customWidth="1"/>
    <col min="6" max="6" width="17.1640625" customWidth="1"/>
  </cols>
  <sheetData>
    <row r="2" spans="1:10" ht="39" x14ac:dyDescent="0.2">
      <c r="A2" s="58"/>
      <c r="B2" s="59" t="s">
        <v>71</v>
      </c>
      <c r="C2" s="59"/>
      <c r="D2" s="59"/>
      <c r="E2" s="59"/>
      <c r="F2" s="59"/>
      <c r="G2" s="59"/>
      <c r="H2" s="58"/>
      <c r="I2" s="58"/>
      <c r="J2" s="58"/>
    </row>
    <row r="3" spans="1:10" x14ac:dyDescent="0.2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ht="21" x14ac:dyDescent="0.2">
      <c r="A4" s="29"/>
      <c r="B4" s="60" t="s">
        <v>50</v>
      </c>
      <c r="C4" s="29"/>
      <c r="D4" s="29"/>
      <c r="E4" s="61"/>
      <c r="F4" s="29"/>
      <c r="G4" s="29"/>
      <c r="H4" s="29"/>
      <c r="I4" s="29"/>
      <c r="J4" s="29"/>
    </row>
    <row r="5" spans="1:10" ht="32" x14ac:dyDescent="0.2">
      <c r="A5" s="62"/>
      <c r="B5" s="63" t="s">
        <v>51</v>
      </c>
      <c r="C5" s="63" t="s">
        <v>52</v>
      </c>
      <c r="D5" s="63" t="s">
        <v>53</v>
      </c>
      <c r="E5" s="62"/>
      <c r="F5" s="62"/>
      <c r="G5" s="62"/>
      <c r="H5" s="62"/>
      <c r="I5" s="62"/>
      <c r="J5" s="62"/>
    </row>
    <row r="6" spans="1:10" x14ac:dyDescent="0.2">
      <c r="A6" s="29"/>
      <c r="B6" s="64" t="s">
        <v>54</v>
      </c>
      <c r="C6" s="65" t="s">
        <v>55</v>
      </c>
      <c r="D6" s="65" t="s">
        <v>56</v>
      </c>
      <c r="E6" s="29"/>
      <c r="F6" s="29"/>
      <c r="G6" s="66"/>
      <c r="H6" s="29"/>
      <c r="I6" s="29"/>
      <c r="J6" s="29"/>
    </row>
    <row r="7" spans="1:10" x14ac:dyDescent="0.2">
      <c r="A7" s="29"/>
      <c r="B7" s="29"/>
      <c r="C7" s="29"/>
      <c r="D7" s="29"/>
      <c r="E7" s="29"/>
      <c r="F7" s="29"/>
      <c r="G7" s="66"/>
      <c r="H7" s="29"/>
      <c r="I7" s="29"/>
      <c r="J7" s="29"/>
    </row>
    <row r="8" spans="1:10" ht="21" x14ac:dyDescent="0.2">
      <c r="A8" s="29"/>
      <c r="B8" s="60" t="s">
        <v>128</v>
      </c>
      <c r="C8" s="29"/>
      <c r="D8" s="29"/>
      <c r="E8" s="61"/>
      <c r="F8" s="29"/>
      <c r="G8" s="29"/>
      <c r="H8" s="29"/>
      <c r="I8" s="29"/>
      <c r="J8" s="29"/>
    </row>
    <row r="9" spans="1:10" ht="21" x14ac:dyDescent="0.2">
      <c r="A9" s="29"/>
      <c r="B9" s="60" t="s">
        <v>57</v>
      </c>
      <c r="C9" s="29"/>
      <c r="D9" s="29"/>
      <c r="E9" s="66"/>
      <c r="F9" s="66"/>
      <c r="G9" s="29"/>
      <c r="H9" s="29"/>
      <c r="I9" s="29"/>
      <c r="J9" s="29"/>
    </row>
    <row r="10" spans="1:10" ht="21" x14ac:dyDescent="0.2">
      <c r="A10" s="29"/>
      <c r="B10" s="60"/>
      <c r="C10" s="29"/>
      <c r="D10" s="29"/>
      <c r="E10" s="66"/>
      <c r="F10" s="66"/>
      <c r="G10" s="29"/>
      <c r="H10" s="29"/>
      <c r="I10" s="29"/>
      <c r="J10" s="29"/>
    </row>
    <row r="11" spans="1:10" x14ac:dyDescent="0.2">
      <c r="A11" s="29"/>
      <c r="B11" s="143"/>
      <c r="C11" s="143"/>
      <c r="D11" s="143"/>
      <c r="E11" s="67"/>
      <c r="F11" s="67"/>
      <c r="G11" s="67"/>
      <c r="H11" s="29"/>
      <c r="I11" s="29"/>
      <c r="J11" s="29"/>
    </row>
    <row r="12" spans="1:10" ht="16" x14ac:dyDescent="0.2">
      <c r="A12" s="29"/>
      <c r="B12" s="68" t="s">
        <v>58</v>
      </c>
      <c r="C12" s="69" t="s">
        <v>28</v>
      </c>
      <c r="D12" s="70" t="s">
        <v>29</v>
      </c>
      <c r="E12" s="71" t="s">
        <v>59</v>
      </c>
      <c r="F12" s="72" t="s">
        <v>60</v>
      </c>
      <c r="G12" s="29"/>
      <c r="H12" s="29"/>
      <c r="I12" s="29"/>
      <c r="J12" s="29"/>
    </row>
    <row r="13" spans="1:10" x14ac:dyDescent="0.2">
      <c r="A13" s="29"/>
      <c r="B13" s="64" t="s">
        <v>54</v>
      </c>
      <c r="C13" s="73">
        <v>5</v>
      </c>
      <c r="D13" s="73">
        <v>5</v>
      </c>
      <c r="E13" s="73">
        <v>2</v>
      </c>
      <c r="F13" s="73">
        <v>2</v>
      </c>
      <c r="G13" s="29"/>
      <c r="H13" s="29"/>
      <c r="I13" s="29"/>
      <c r="J13" s="29"/>
    </row>
    <row r="14" spans="1:10" ht="21" x14ac:dyDescent="0.25">
      <c r="A14" s="58"/>
      <c r="B14" s="74"/>
      <c r="C14" s="75"/>
      <c r="D14" s="75"/>
      <c r="E14" s="76"/>
      <c r="F14" s="76"/>
      <c r="G14" s="58"/>
      <c r="H14" s="58"/>
      <c r="I14" s="58"/>
      <c r="J14" s="58"/>
    </row>
    <row r="15" spans="1:10" ht="21" x14ac:dyDescent="0.2">
      <c r="A15" s="29"/>
      <c r="B15" s="60" t="s">
        <v>127</v>
      </c>
      <c r="C15" s="29"/>
      <c r="D15" s="29"/>
      <c r="E15" s="61"/>
      <c r="F15" s="29"/>
      <c r="G15" s="29"/>
      <c r="H15" s="29"/>
      <c r="I15" s="29"/>
      <c r="J15" s="29"/>
    </row>
    <row r="16" spans="1:10" ht="21" x14ac:dyDescent="0.2">
      <c r="A16" s="29"/>
      <c r="B16" s="60" t="s">
        <v>61</v>
      </c>
      <c r="C16" s="29"/>
      <c r="D16" s="29"/>
      <c r="E16" s="66"/>
      <c r="F16" s="66"/>
      <c r="G16" s="77"/>
      <c r="H16" s="29"/>
      <c r="I16" s="29"/>
      <c r="J16" s="29"/>
    </row>
    <row r="17" spans="1:10" ht="25" x14ac:dyDescent="0.25">
      <c r="A17" s="29"/>
      <c r="B17" s="78"/>
      <c r="C17" s="29"/>
      <c r="D17" s="29"/>
      <c r="E17" s="66"/>
      <c r="F17" s="66"/>
      <c r="G17" s="79"/>
      <c r="H17" s="29"/>
      <c r="I17" s="29"/>
      <c r="J17" s="29"/>
    </row>
    <row r="18" spans="1:10" ht="21" x14ac:dyDescent="0.25">
      <c r="B18" s="80"/>
      <c r="C18" s="81"/>
      <c r="D18" s="81"/>
      <c r="E18" s="82"/>
      <c r="F18" s="82"/>
      <c r="G18" s="83"/>
    </row>
    <row r="19" spans="1:10" x14ac:dyDescent="0.2">
      <c r="A19" s="29"/>
      <c r="B19" s="68" t="s">
        <v>58</v>
      </c>
      <c r="C19" s="84" t="s">
        <v>62</v>
      </c>
      <c r="D19" s="84" t="s">
        <v>63</v>
      </c>
      <c r="E19" s="84" t="s">
        <v>64</v>
      </c>
      <c r="F19" s="84" t="s">
        <v>65</v>
      </c>
      <c r="G19" s="29"/>
      <c r="H19" s="29"/>
      <c r="I19" s="29"/>
      <c r="J19" s="29"/>
    </row>
    <row r="20" spans="1:10" x14ac:dyDescent="0.2">
      <c r="A20" s="29"/>
      <c r="B20" s="64" t="s">
        <v>54</v>
      </c>
      <c r="C20" s="73">
        <v>5</v>
      </c>
      <c r="D20" s="73">
        <v>3</v>
      </c>
      <c r="E20" s="73">
        <v>2</v>
      </c>
      <c r="F20" s="73">
        <v>1</v>
      </c>
      <c r="G20" s="29"/>
      <c r="H20" s="29"/>
      <c r="I20" s="29"/>
      <c r="J20" s="29"/>
    </row>
  </sheetData>
  <mergeCells count="1">
    <mergeCell ref="B11:D11"/>
  </mergeCells>
  <phoneticPr fontId="30" type="noConversion"/>
  <pageMargins left="0.75000000000000011" right="0.75000000000000011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F8" sqref="F8"/>
    </sheetView>
  </sheetViews>
  <sheetFormatPr baseColWidth="10" defaultColWidth="11.5" defaultRowHeight="15" x14ac:dyDescent="0.2"/>
  <cols>
    <col min="2" max="2" width="22.5" customWidth="1"/>
    <col min="3" max="3" width="11.6640625" customWidth="1"/>
    <col min="4" max="4" width="8.6640625" customWidth="1"/>
  </cols>
  <sheetData>
    <row r="1" spans="1:4" ht="19" x14ac:dyDescent="0.25">
      <c r="A1" s="1" t="s">
        <v>139</v>
      </c>
    </row>
    <row r="2" spans="1:4" ht="19" x14ac:dyDescent="0.25">
      <c r="A2" s="1"/>
    </row>
    <row r="3" spans="1:4" ht="19" x14ac:dyDescent="0.25">
      <c r="A3" s="1" t="s">
        <v>59</v>
      </c>
    </row>
    <row r="6" spans="1:4" ht="19" x14ac:dyDescent="0.25">
      <c r="A6" s="88" t="s">
        <v>47</v>
      </c>
      <c r="B6" s="88"/>
      <c r="C6" s="89" t="s">
        <v>30</v>
      </c>
      <c r="D6" s="89" t="s">
        <v>31</v>
      </c>
    </row>
    <row r="7" spans="1:4" ht="19" x14ac:dyDescent="0.25">
      <c r="A7" s="20"/>
      <c r="B7" s="3" t="s">
        <v>6</v>
      </c>
      <c r="C7" s="90"/>
      <c r="D7" s="20">
        <v>1</v>
      </c>
    </row>
    <row r="8" spans="1:4" ht="19" x14ac:dyDescent="0.25">
      <c r="A8" s="4" t="s">
        <v>0</v>
      </c>
      <c r="B8" s="91" t="s">
        <v>105</v>
      </c>
      <c r="C8" s="92">
        <v>17.16</v>
      </c>
      <c r="D8" s="93">
        <v>1</v>
      </c>
    </row>
    <row r="9" spans="1:4" ht="19" x14ac:dyDescent="0.25">
      <c r="A9" s="6" t="s">
        <v>1</v>
      </c>
      <c r="B9" s="93" t="s">
        <v>106</v>
      </c>
      <c r="C9" s="94">
        <v>5.5</v>
      </c>
      <c r="D9" s="95">
        <v>2</v>
      </c>
    </row>
    <row r="10" spans="1:4" ht="19" x14ac:dyDescent="0.25">
      <c r="A10" s="9" t="s">
        <v>2</v>
      </c>
      <c r="B10" s="95" t="s">
        <v>144</v>
      </c>
      <c r="C10" s="94">
        <v>4.2699999999999996</v>
      </c>
      <c r="D10" s="95">
        <v>3</v>
      </c>
    </row>
    <row r="11" spans="1:4" ht="19" x14ac:dyDescent="0.25">
      <c r="A11" s="10" t="s">
        <v>3</v>
      </c>
      <c r="B11" s="95"/>
      <c r="C11" s="94"/>
      <c r="D11" s="9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33"/>
  <sheetViews>
    <sheetView zoomScalePageLayoutView="80" workbookViewId="0">
      <selection activeCell="H21" sqref="H21"/>
    </sheetView>
  </sheetViews>
  <sheetFormatPr baseColWidth="10" defaultColWidth="8.83203125" defaultRowHeight="15" x14ac:dyDescent="0.2"/>
  <cols>
    <col min="1" max="1" width="10.6640625" customWidth="1"/>
    <col min="2" max="2" width="2.6640625" hidden="1" customWidth="1"/>
    <col min="3" max="3" width="23.1640625" customWidth="1"/>
    <col min="4" max="4" width="10.6640625" customWidth="1"/>
    <col min="7" max="7" width="9" customWidth="1"/>
    <col min="8" max="8" width="23" customWidth="1"/>
    <col min="9" max="9" width="11.1640625" customWidth="1"/>
    <col min="13" max="13" width="26.83203125" customWidth="1"/>
    <col min="14" max="14" width="12.33203125" customWidth="1"/>
    <col min="15" max="15" width="9.83203125" customWidth="1"/>
    <col min="18" max="18" width="14.5" customWidth="1"/>
    <col min="19" max="19" width="14" customWidth="1"/>
  </cols>
  <sheetData>
    <row r="1" spans="1:30" ht="19" x14ac:dyDescent="0.25">
      <c r="A1" s="1" t="s">
        <v>139</v>
      </c>
      <c r="B1" s="1"/>
      <c r="C1" s="1"/>
      <c r="D1" s="1"/>
    </row>
    <row r="2" spans="1:30" ht="19" x14ac:dyDescent="0.25">
      <c r="A2" s="1"/>
      <c r="B2" s="1"/>
      <c r="C2" s="1"/>
      <c r="D2" s="1"/>
    </row>
    <row r="3" spans="1:30" ht="19" x14ac:dyDescent="0.25">
      <c r="A3" s="1" t="s">
        <v>28</v>
      </c>
      <c r="F3" s="26"/>
      <c r="G3" s="26"/>
      <c r="H3" s="26"/>
      <c r="J3" s="26"/>
      <c r="K3" s="26"/>
      <c r="L3" s="26"/>
    </row>
    <row r="4" spans="1:30" x14ac:dyDescent="0.2">
      <c r="A4" s="12"/>
      <c r="F4" s="26"/>
      <c r="G4" s="26"/>
      <c r="H4" s="26"/>
      <c r="J4" s="26"/>
      <c r="K4" s="26"/>
      <c r="L4" s="26"/>
    </row>
    <row r="6" spans="1:30" ht="19" x14ac:dyDescent="0.25">
      <c r="A6" s="3" t="s">
        <v>5</v>
      </c>
      <c r="B6" s="3"/>
      <c r="C6" s="3"/>
      <c r="D6" s="89" t="s">
        <v>30</v>
      </c>
      <c r="E6" s="89" t="s">
        <v>31</v>
      </c>
      <c r="K6" s="125"/>
      <c r="L6" s="125"/>
      <c r="M6" s="140" t="s">
        <v>140</v>
      </c>
      <c r="N6" s="125"/>
      <c r="O6" s="125"/>
      <c r="P6" s="125"/>
      <c r="Q6" s="87"/>
      <c r="R6" s="87"/>
      <c r="S6" s="31"/>
      <c r="T6" s="31"/>
      <c r="U6" s="31"/>
      <c r="V6" s="31"/>
      <c r="W6" s="31"/>
      <c r="X6" s="31"/>
      <c r="Y6" s="31"/>
    </row>
    <row r="7" spans="1:30" ht="19" x14ac:dyDescent="0.25">
      <c r="A7" s="3" t="s">
        <v>6</v>
      </c>
      <c r="B7" s="3"/>
      <c r="C7" s="3"/>
      <c r="D7" s="3"/>
      <c r="E7" s="3">
        <v>1</v>
      </c>
      <c r="K7" s="101"/>
      <c r="L7" s="66"/>
      <c r="M7" s="125"/>
      <c r="N7" s="125"/>
      <c r="O7" s="125"/>
      <c r="P7" s="125"/>
      <c r="Q7" s="87"/>
      <c r="R7" s="87"/>
      <c r="S7" s="31"/>
      <c r="T7" s="31"/>
      <c r="U7" s="31"/>
      <c r="V7" s="31"/>
      <c r="W7" s="31"/>
      <c r="X7" s="31"/>
      <c r="Y7" s="31"/>
    </row>
    <row r="8" spans="1:30" ht="19" x14ac:dyDescent="0.25">
      <c r="A8" s="4" t="s">
        <v>0</v>
      </c>
      <c r="B8" s="47">
        <v>1</v>
      </c>
      <c r="C8" s="16" t="s">
        <v>132</v>
      </c>
      <c r="D8" s="16">
        <v>12.73</v>
      </c>
      <c r="E8" s="16">
        <v>1</v>
      </c>
      <c r="K8" s="121"/>
      <c r="L8" s="121"/>
      <c r="M8" s="121"/>
      <c r="N8" s="121"/>
      <c r="O8" s="121"/>
      <c r="P8" s="125"/>
      <c r="Q8" s="87"/>
      <c r="R8" s="87"/>
      <c r="S8" s="31"/>
      <c r="T8" s="31"/>
      <c r="U8" s="31"/>
      <c r="V8" s="31"/>
      <c r="W8" s="31"/>
      <c r="X8" s="31"/>
      <c r="Y8" s="31"/>
    </row>
    <row r="9" spans="1:30" ht="19" x14ac:dyDescent="0.25">
      <c r="A9" s="6" t="s">
        <v>1</v>
      </c>
      <c r="B9" s="116">
        <v>4</v>
      </c>
      <c r="C9" s="16" t="s">
        <v>131</v>
      </c>
      <c r="D9" s="16">
        <v>4.83</v>
      </c>
      <c r="E9" s="16">
        <v>3</v>
      </c>
      <c r="G9" s="3" t="s">
        <v>26</v>
      </c>
      <c r="H9" s="2"/>
      <c r="I9" s="89" t="s">
        <v>30</v>
      </c>
      <c r="J9" s="89" t="s">
        <v>31</v>
      </c>
      <c r="K9" s="121"/>
      <c r="L9" s="121"/>
      <c r="M9" s="121"/>
      <c r="N9" s="121"/>
      <c r="O9" s="121"/>
      <c r="P9" s="125"/>
      <c r="Q9" s="87"/>
      <c r="R9" s="87"/>
      <c r="S9" s="97"/>
      <c r="T9" s="97"/>
      <c r="U9" s="97"/>
      <c r="V9" s="97"/>
      <c r="W9" s="97"/>
      <c r="X9" s="97"/>
      <c r="Y9" s="97"/>
      <c r="Z9" s="66"/>
      <c r="AA9" s="66"/>
    </row>
    <row r="10" spans="1:30" ht="19" x14ac:dyDescent="0.25">
      <c r="A10" s="9" t="s">
        <v>2</v>
      </c>
      <c r="B10" s="116">
        <v>5</v>
      </c>
      <c r="C10" s="7" t="s">
        <v>135</v>
      </c>
      <c r="D10" s="16">
        <v>11.16</v>
      </c>
      <c r="E10" s="16">
        <v>2</v>
      </c>
      <c r="G10" s="1" t="s">
        <v>77</v>
      </c>
      <c r="H10" s="3"/>
      <c r="I10" s="3"/>
      <c r="J10" s="1">
        <v>3</v>
      </c>
      <c r="K10" s="121"/>
      <c r="L10" s="121"/>
      <c r="M10" s="121"/>
      <c r="N10" s="121"/>
      <c r="O10" s="121"/>
      <c r="P10" s="125"/>
      <c r="Q10" s="87"/>
      <c r="R10" s="87"/>
      <c r="S10" s="98"/>
      <c r="T10" s="98"/>
      <c r="U10" s="53"/>
      <c r="V10" s="53"/>
      <c r="W10" s="53"/>
      <c r="X10" s="53"/>
      <c r="Y10" s="53"/>
      <c r="Z10" s="27"/>
      <c r="AA10" s="27"/>
      <c r="AB10" s="2"/>
      <c r="AC10" s="2"/>
      <c r="AD10" s="2"/>
    </row>
    <row r="11" spans="1:30" ht="19" x14ac:dyDescent="0.25">
      <c r="A11" s="10" t="s">
        <v>3</v>
      </c>
      <c r="B11" s="116">
        <v>8</v>
      </c>
      <c r="C11" s="7" t="s">
        <v>138</v>
      </c>
      <c r="D11" s="16">
        <v>4.47</v>
      </c>
      <c r="E11" s="7">
        <v>4</v>
      </c>
      <c r="G11" s="4" t="s">
        <v>0</v>
      </c>
      <c r="H11" s="39" t="str">
        <f>IF(E9=1,C9,(IF(E10=1,C10,(IF(E11=1,C11,(IF(E8=1,C8,1.1)))))))</f>
        <v>Beau Buckpitt</v>
      </c>
      <c r="I11" s="40">
        <v>7.5</v>
      </c>
      <c r="J11" s="7">
        <v>4</v>
      </c>
      <c r="K11" s="121"/>
      <c r="L11" s="121"/>
      <c r="M11" s="121"/>
      <c r="N11" s="121"/>
      <c r="O11" s="121"/>
      <c r="P11" s="125"/>
      <c r="Q11" s="87"/>
      <c r="R11" s="87"/>
      <c r="S11" s="28"/>
      <c r="T11" s="28"/>
      <c r="U11" s="53"/>
      <c r="V11" s="53"/>
      <c r="W11" s="53"/>
      <c r="X11" s="53"/>
      <c r="Y11" s="53"/>
      <c r="Z11" s="27"/>
      <c r="AA11" s="27"/>
      <c r="AB11" s="2"/>
      <c r="AC11" s="2"/>
      <c r="AD11" s="2"/>
    </row>
    <row r="12" spans="1:30" ht="19" x14ac:dyDescent="0.25">
      <c r="A12" s="13"/>
      <c r="B12" s="117"/>
      <c r="C12" s="13"/>
      <c r="D12" s="13"/>
      <c r="E12" s="13"/>
      <c r="G12" s="6" t="s">
        <v>1</v>
      </c>
      <c r="H12" s="45" t="str">
        <f>IF(E9=2,C9,(IF(E10=2,C10,(IF(E11=2,C11,(IF(E8=2,C8,2.1)))))))</f>
        <v>Harry Phillips</v>
      </c>
      <c r="I12" s="16">
        <v>10.17</v>
      </c>
      <c r="J12" s="7">
        <v>3</v>
      </c>
      <c r="K12" s="121"/>
      <c r="L12" s="121"/>
      <c r="M12" s="121"/>
      <c r="N12" s="121"/>
      <c r="O12" s="121"/>
      <c r="P12" s="125"/>
      <c r="Q12" s="87"/>
      <c r="R12" s="87"/>
      <c r="S12" s="99"/>
      <c r="T12" s="53"/>
      <c r="U12" s="53"/>
      <c r="V12" s="53"/>
      <c r="W12" s="53"/>
      <c r="X12" s="53"/>
      <c r="Y12" s="53"/>
      <c r="Z12" s="27"/>
      <c r="AA12" s="27"/>
      <c r="AB12" s="2"/>
      <c r="AC12" s="2"/>
      <c r="AD12" s="2"/>
    </row>
    <row r="13" spans="1:30" ht="19" x14ac:dyDescent="0.25">
      <c r="A13" s="3" t="s">
        <v>7</v>
      </c>
      <c r="B13" s="117"/>
      <c r="C13" s="3"/>
      <c r="D13" s="3"/>
      <c r="E13" s="3">
        <v>2</v>
      </c>
      <c r="G13" s="9" t="s">
        <v>2</v>
      </c>
      <c r="H13" s="42" t="str">
        <f>IF(E15=1,C15,(IF(E16=1,C16,(IF(E17=1,C17,(IF(E14=1,C14,1.2)))))))</f>
        <v>Luke O'Connell</v>
      </c>
      <c r="I13" s="16">
        <v>10.67</v>
      </c>
      <c r="J13" s="7">
        <v>1</v>
      </c>
      <c r="K13" s="121"/>
      <c r="L13" s="101"/>
      <c r="M13" s="121"/>
      <c r="N13" s="115"/>
      <c r="O13" s="115"/>
      <c r="P13" s="125"/>
      <c r="Q13" s="87"/>
      <c r="R13" s="87"/>
      <c r="S13" s="99"/>
      <c r="T13" s="53"/>
      <c r="U13" s="53"/>
      <c r="V13" s="100"/>
      <c r="W13" s="27"/>
      <c r="X13" s="98"/>
      <c r="Y13" s="98"/>
      <c r="Z13" s="27"/>
      <c r="AA13" s="27"/>
      <c r="AB13" s="2"/>
      <c r="AC13" s="2"/>
      <c r="AD13" s="2"/>
    </row>
    <row r="14" spans="1:30" ht="19" x14ac:dyDescent="0.25">
      <c r="A14" s="4" t="s">
        <v>0</v>
      </c>
      <c r="B14" s="47">
        <v>2</v>
      </c>
      <c r="C14" s="16" t="s">
        <v>133</v>
      </c>
      <c r="D14" s="16">
        <v>8</v>
      </c>
      <c r="E14" s="16">
        <v>2</v>
      </c>
      <c r="G14" s="10" t="s">
        <v>3</v>
      </c>
      <c r="H14" s="15" t="str">
        <f>IF(E15=2,C15,(IF(E16=2,C16,(IF(E17=2,C17,(IF(E14=2,C14,2.2)))))))</f>
        <v>Chae Conti</v>
      </c>
      <c r="I14" s="16">
        <v>10.4</v>
      </c>
      <c r="J14" s="7">
        <v>2</v>
      </c>
      <c r="K14" s="121"/>
      <c r="L14" s="121"/>
      <c r="M14" s="102"/>
      <c r="N14" s="102"/>
      <c r="O14" s="121"/>
      <c r="P14" s="125"/>
      <c r="Q14" s="87"/>
      <c r="R14" s="87"/>
      <c r="S14" s="99"/>
      <c r="T14" s="53"/>
      <c r="U14" s="53"/>
      <c r="V14" s="100"/>
      <c r="W14" s="100"/>
      <c r="X14" s="100"/>
      <c r="Y14" s="28"/>
      <c r="Z14" s="27"/>
      <c r="AA14" s="27"/>
      <c r="AB14" s="2"/>
      <c r="AC14" s="2"/>
      <c r="AD14" s="2"/>
    </row>
    <row r="15" spans="1:30" ht="19" x14ac:dyDescent="0.25">
      <c r="A15" s="6" t="s">
        <v>1</v>
      </c>
      <c r="B15" s="116">
        <v>3</v>
      </c>
      <c r="C15" s="7" t="s">
        <v>134</v>
      </c>
      <c r="D15" s="16">
        <v>14.44</v>
      </c>
      <c r="E15" s="16">
        <v>1</v>
      </c>
      <c r="G15" s="156" t="s">
        <v>125</v>
      </c>
      <c r="H15" s="15" t="s">
        <v>136</v>
      </c>
      <c r="I15" s="7">
        <v>7.16</v>
      </c>
      <c r="J15" s="7">
        <v>5</v>
      </c>
      <c r="K15" s="121"/>
      <c r="L15" s="28"/>
      <c r="M15" s="99"/>
      <c r="N15" s="99"/>
      <c r="O15" s="121"/>
      <c r="P15" s="125"/>
      <c r="Q15" s="87"/>
      <c r="R15" s="87"/>
      <c r="S15" s="99"/>
      <c r="T15" s="53"/>
      <c r="U15" s="53"/>
      <c r="V15" s="28"/>
      <c r="W15" s="99"/>
      <c r="X15" s="99"/>
      <c r="Y15" s="27"/>
      <c r="Z15" s="27"/>
      <c r="AA15" s="27"/>
      <c r="AB15" s="2"/>
      <c r="AC15" s="2"/>
      <c r="AD15" s="2"/>
    </row>
    <row r="16" spans="1:30" ht="19" x14ac:dyDescent="0.25">
      <c r="A16" s="9" t="s">
        <v>2</v>
      </c>
      <c r="B16" s="116">
        <v>6</v>
      </c>
      <c r="C16" s="16" t="s">
        <v>136</v>
      </c>
      <c r="D16" s="16">
        <v>7.83</v>
      </c>
      <c r="E16" s="7">
        <v>3</v>
      </c>
      <c r="K16" s="121"/>
      <c r="L16" s="101"/>
      <c r="M16" s="99"/>
      <c r="N16" s="99"/>
      <c r="O16" s="121"/>
      <c r="P16" s="125"/>
      <c r="Q16" s="87"/>
      <c r="R16" s="87"/>
      <c r="S16" s="99"/>
      <c r="T16" s="53"/>
      <c r="U16" s="53"/>
      <c r="V16" s="101"/>
      <c r="W16" s="99"/>
      <c r="X16" s="99"/>
      <c r="Y16" s="27"/>
      <c r="Z16" s="27"/>
      <c r="AA16" s="27"/>
      <c r="AB16" s="2"/>
      <c r="AC16" s="2"/>
      <c r="AD16" s="2"/>
    </row>
    <row r="17" spans="1:30" ht="19" x14ac:dyDescent="0.25">
      <c r="A17" s="10" t="s">
        <v>3</v>
      </c>
      <c r="B17" s="116">
        <v>7</v>
      </c>
      <c r="C17" s="7" t="s">
        <v>137</v>
      </c>
      <c r="D17" s="16">
        <v>4.57</v>
      </c>
      <c r="E17" s="16">
        <v>4</v>
      </c>
      <c r="K17" s="121"/>
      <c r="L17" s="101"/>
      <c r="M17" s="99"/>
      <c r="N17" s="99"/>
      <c r="O17" s="121"/>
      <c r="P17" s="125"/>
      <c r="Q17" s="87"/>
      <c r="R17" s="87"/>
      <c r="S17" s="102"/>
      <c r="T17" s="28"/>
      <c r="U17" s="53"/>
      <c r="V17" s="101"/>
      <c r="W17" s="99"/>
      <c r="X17" s="99"/>
      <c r="Y17" s="27"/>
      <c r="Z17" s="27"/>
      <c r="AA17" s="27"/>
      <c r="AB17" s="2"/>
      <c r="AC17" s="2"/>
      <c r="AD17" s="2"/>
    </row>
    <row r="18" spans="1:30" ht="19" x14ac:dyDescent="0.25">
      <c r="A18" s="127" t="s">
        <v>125</v>
      </c>
      <c r="B18" s="7"/>
      <c r="C18" s="141" t="s">
        <v>91</v>
      </c>
      <c r="D18" s="7">
        <v>1.3</v>
      </c>
      <c r="E18" s="7">
        <v>5</v>
      </c>
      <c r="K18" s="121"/>
      <c r="L18" s="101"/>
      <c r="M18" s="99"/>
      <c r="N18" s="99"/>
      <c r="O18" s="121"/>
      <c r="P18" s="125"/>
      <c r="Q18" s="87"/>
      <c r="R18" s="87"/>
      <c r="S18" s="99"/>
      <c r="T18" s="53"/>
      <c r="U18" s="53"/>
      <c r="V18" s="101"/>
      <c r="W18" s="99"/>
      <c r="X18" s="99"/>
      <c r="Y18" s="27"/>
      <c r="Z18" s="27"/>
      <c r="AA18" s="27"/>
      <c r="AB18" s="2"/>
      <c r="AC18" s="2"/>
      <c r="AD18" s="2"/>
    </row>
    <row r="19" spans="1:30" ht="19" x14ac:dyDescent="0.25">
      <c r="K19" s="121"/>
      <c r="L19" s="121"/>
      <c r="M19" s="121"/>
      <c r="N19" s="121"/>
      <c r="O19" s="121"/>
      <c r="P19" s="125"/>
      <c r="Q19" s="87"/>
      <c r="R19" s="87"/>
      <c r="S19" s="99"/>
      <c r="T19" s="53"/>
      <c r="U19" s="53"/>
      <c r="V19" s="27"/>
      <c r="W19" s="27"/>
      <c r="X19" s="27"/>
      <c r="Y19" s="27"/>
      <c r="Z19" s="27"/>
      <c r="AA19" s="27"/>
      <c r="AB19" s="2"/>
      <c r="AC19" s="2"/>
      <c r="AD19" s="2"/>
    </row>
    <row r="20" spans="1:30" ht="19" x14ac:dyDescent="0.25">
      <c r="K20" s="121"/>
      <c r="L20" s="121"/>
      <c r="M20" s="121"/>
      <c r="N20" s="121"/>
      <c r="O20" s="121"/>
      <c r="P20" s="125"/>
      <c r="Q20" s="87"/>
      <c r="R20" s="87"/>
      <c r="S20" s="99"/>
      <c r="T20" s="53"/>
      <c r="U20" s="53"/>
      <c r="V20" s="53"/>
      <c r="W20" s="53"/>
      <c r="X20" s="53"/>
      <c r="Y20" s="53"/>
      <c r="Z20" s="27"/>
      <c r="AA20" s="27"/>
      <c r="AB20" s="2"/>
      <c r="AC20" s="2"/>
      <c r="AD20" s="2"/>
    </row>
    <row r="21" spans="1:30" ht="19" x14ac:dyDescent="0.25">
      <c r="K21" s="121"/>
      <c r="L21" s="121"/>
      <c r="M21" s="121"/>
      <c r="N21" s="121"/>
      <c r="O21" s="121"/>
      <c r="P21" s="125"/>
      <c r="Q21" s="87"/>
      <c r="R21" s="87"/>
      <c r="S21" s="99"/>
      <c r="T21" s="53"/>
      <c r="U21" s="53"/>
      <c r="V21" s="53"/>
      <c r="W21" s="53"/>
      <c r="X21" s="53"/>
      <c r="Y21" s="53"/>
      <c r="Z21" s="27"/>
      <c r="AA21" s="27"/>
      <c r="AB21" s="2"/>
      <c r="AC21" s="2"/>
      <c r="AD21" s="2"/>
    </row>
    <row r="22" spans="1:30" ht="19" x14ac:dyDescent="0.25">
      <c r="A22" s="10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5"/>
      <c r="Q22" s="87"/>
      <c r="R22" s="87"/>
      <c r="S22" s="13"/>
      <c r="T22" s="13"/>
      <c r="U22" s="13"/>
      <c r="V22" s="13"/>
      <c r="W22" s="13"/>
      <c r="X22" s="13"/>
      <c r="Y22" s="13"/>
      <c r="Z22" s="2"/>
      <c r="AA22" s="2"/>
      <c r="AB22" s="2"/>
      <c r="AC22" s="2"/>
      <c r="AD22" s="2"/>
    </row>
    <row r="23" spans="1:30" ht="19" x14ac:dyDescent="0.25">
      <c r="A23" s="10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5"/>
      <c r="Q23" s="87"/>
      <c r="R23" s="87"/>
      <c r="S23" s="13"/>
      <c r="T23" s="13"/>
      <c r="U23" s="13"/>
      <c r="V23" s="13"/>
      <c r="W23" s="13"/>
      <c r="X23" s="13"/>
      <c r="Y23" s="13"/>
      <c r="Z23" s="2"/>
      <c r="AA23" s="2"/>
      <c r="AB23" s="2"/>
      <c r="AC23" s="2"/>
      <c r="AD23" s="2"/>
    </row>
    <row r="24" spans="1:30" ht="19" x14ac:dyDescent="0.25">
      <c r="A24" s="10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5"/>
      <c r="Q24" s="87"/>
      <c r="R24" s="87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9" x14ac:dyDescent="0.25">
      <c r="A25" s="125"/>
      <c r="E25" s="125"/>
      <c r="F25" s="66"/>
      <c r="G25" s="66"/>
      <c r="H25" s="66"/>
      <c r="I25" s="125"/>
      <c r="J25" s="125"/>
      <c r="K25" s="125"/>
      <c r="L25" s="125"/>
      <c r="M25" s="125"/>
      <c r="N25" s="125"/>
      <c r="O25" s="125"/>
      <c r="P25" s="125"/>
      <c r="Q25" s="87"/>
      <c r="R25" s="87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9" x14ac:dyDescent="0.25">
      <c r="A26" s="125"/>
      <c r="E26" s="125"/>
      <c r="F26" s="66"/>
      <c r="G26" s="66"/>
      <c r="H26" s="66"/>
      <c r="I26" s="125"/>
      <c r="J26" s="125"/>
      <c r="K26" s="125"/>
      <c r="L26" s="125"/>
      <c r="M26" s="125"/>
      <c r="N26" s="125"/>
      <c r="O26" s="125"/>
      <c r="P26" s="125"/>
      <c r="Q26" s="87"/>
      <c r="R26" s="87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9" x14ac:dyDescent="0.25">
      <c r="A27" s="66"/>
      <c r="E27" s="66"/>
      <c r="F27" s="66"/>
      <c r="G27" s="66"/>
      <c r="H27" s="66"/>
      <c r="I27" s="27"/>
      <c r="J27" s="27"/>
      <c r="K27" s="27"/>
      <c r="L27" s="27"/>
      <c r="M27" s="27"/>
      <c r="N27" s="27"/>
      <c r="O27" s="27"/>
      <c r="P27" s="27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9" x14ac:dyDescent="0.25"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9" x14ac:dyDescent="0.25"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9" x14ac:dyDescent="0.25"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9" x14ac:dyDescent="0.25"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9" x14ac:dyDescent="0.25"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7:30" ht="19" x14ac:dyDescent="0.25"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</sheetData>
  <phoneticPr fontId="30" type="noConversion"/>
  <pageMargins left="0.70000000000000007" right="0.70000000000000007" top="0.75000000000000011" bottom="0.75000000000000011" header="0.30000000000000004" footer="0.3000000000000000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6"/>
  <sheetViews>
    <sheetView workbookViewId="0">
      <selection activeCell="F6" sqref="F6"/>
    </sheetView>
  </sheetViews>
  <sheetFormatPr baseColWidth="10" defaultColWidth="8.83203125" defaultRowHeight="15" x14ac:dyDescent="0.2"/>
  <cols>
    <col min="2" max="2" width="25.5" customWidth="1"/>
    <col min="3" max="3" width="10.5" customWidth="1"/>
    <col min="6" max="6" width="11.1640625" customWidth="1"/>
    <col min="7" max="7" width="24.83203125" customWidth="1"/>
    <col min="8" max="8" width="10.83203125" customWidth="1"/>
    <col min="14" max="14" width="21.6640625" customWidth="1"/>
    <col min="15" max="15" width="25.1640625" customWidth="1"/>
    <col min="16" max="16" width="11.1640625" customWidth="1"/>
  </cols>
  <sheetData>
    <row r="1" spans="1:16" ht="26" x14ac:dyDescent="0.3">
      <c r="A1" s="11" t="s">
        <v>139</v>
      </c>
      <c r="B1" s="11"/>
      <c r="C1" s="11"/>
      <c r="D1" s="11"/>
    </row>
    <row r="2" spans="1:16" ht="26" x14ac:dyDescent="0.3">
      <c r="A2" s="11"/>
      <c r="B2" s="11"/>
      <c r="C2" s="11"/>
      <c r="D2" s="11"/>
    </row>
    <row r="3" spans="1:16" ht="19" x14ac:dyDescent="0.25">
      <c r="A3" s="1" t="s">
        <v>66</v>
      </c>
      <c r="B3" s="12"/>
    </row>
    <row r="4" spans="1:16" x14ac:dyDescent="0.2">
      <c r="A4" s="12"/>
      <c r="B4" s="12"/>
    </row>
    <row r="5" spans="1:16" ht="19" x14ac:dyDescent="0.25">
      <c r="A5" s="13"/>
      <c r="B5" s="41" t="s">
        <v>4</v>
      </c>
      <c r="C5" s="13" t="s">
        <v>111</v>
      </c>
      <c r="D5" s="2" t="s">
        <v>112</v>
      </c>
      <c r="F5" s="53"/>
      <c r="G5" s="100"/>
      <c r="H5" s="53"/>
      <c r="I5" s="27"/>
      <c r="J5" s="66"/>
      <c r="K5" s="66"/>
      <c r="L5" s="66"/>
      <c r="M5" s="28"/>
      <c r="N5" s="66"/>
      <c r="O5" s="28"/>
      <c r="P5" s="28"/>
    </row>
    <row r="6" spans="1:16" ht="19" x14ac:dyDescent="0.25">
      <c r="A6" s="149" t="s">
        <v>0</v>
      </c>
      <c r="B6" s="85" t="s">
        <v>107</v>
      </c>
      <c r="C6" s="155" t="s">
        <v>142</v>
      </c>
      <c r="D6" s="7">
        <v>0</v>
      </c>
      <c r="F6" s="128"/>
      <c r="G6" s="129"/>
      <c r="H6" s="53"/>
      <c r="I6" s="66"/>
      <c r="J6" s="66"/>
      <c r="K6" s="66"/>
      <c r="L6" s="66"/>
      <c r="M6" s="122"/>
      <c r="N6" s="27"/>
      <c r="O6" s="123"/>
      <c r="P6" s="124"/>
    </row>
    <row r="7" spans="1:16" ht="19" x14ac:dyDescent="0.25">
      <c r="A7" s="150" t="s">
        <v>1</v>
      </c>
      <c r="B7" s="85" t="s">
        <v>108</v>
      </c>
      <c r="C7" s="16">
        <v>8.56</v>
      </c>
      <c r="D7" s="7">
        <v>2</v>
      </c>
      <c r="F7" s="28"/>
      <c r="G7" s="129"/>
      <c r="H7" s="53"/>
      <c r="I7" s="66"/>
      <c r="J7" s="66"/>
      <c r="K7" s="66"/>
      <c r="L7" s="66"/>
      <c r="M7" s="122"/>
      <c r="N7" s="27"/>
      <c r="O7" s="123"/>
      <c r="P7" s="124"/>
    </row>
    <row r="8" spans="1:16" ht="19" x14ac:dyDescent="0.25">
      <c r="A8" s="151" t="s">
        <v>2</v>
      </c>
      <c r="B8" s="85" t="s">
        <v>109</v>
      </c>
      <c r="C8" s="16">
        <v>8</v>
      </c>
      <c r="D8" s="7">
        <v>3</v>
      </c>
      <c r="F8" s="28"/>
      <c r="G8" s="129"/>
      <c r="H8" s="53"/>
      <c r="I8" s="66"/>
      <c r="J8" s="66"/>
      <c r="K8" s="66"/>
      <c r="L8" s="66"/>
      <c r="M8" s="101"/>
      <c r="N8" s="27"/>
      <c r="O8" s="123"/>
      <c r="P8" s="124"/>
    </row>
    <row r="9" spans="1:16" ht="19" x14ac:dyDescent="0.25">
      <c r="A9" s="46" t="s">
        <v>3</v>
      </c>
      <c r="B9" s="85" t="s">
        <v>110</v>
      </c>
      <c r="C9" s="16">
        <v>12</v>
      </c>
      <c r="D9" s="7">
        <v>1</v>
      </c>
      <c r="F9" s="128"/>
      <c r="G9" s="129"/>
      <c r="H9" s="53"/>
      <c r="I9" s="66"/>
      <c r="J9" s="66"/>
      <c r="K9" s="66"/>
      <c r="L9" s="66"/>
      <c r="M9" s="101"/>
      <c r="N9" s="27"/>
      <c r="O9" s="123"/>
      <c r="P9" s="124"/>
    </row>
    <row r="10" spans="1:16" ht="19" x14ac:dyDescent="0.25">
      <c r="A10" s="127" t="s">
        <v>125</v>
      </c>
      <c r="B10" s="141" t="s">
        <v>141</v>
      </c>
      <c r="C10" s="7">
        <v>2.5</v>
      </c>
      <c r="D10" s="7">
        <v>4</v>
      </c>
    </row>
    <row r="11" spans="1:16" ht="19" x14ac:dyDescent="0.25">
      <c r="M11" s="121"/>
      <c r="N11" s="27"/>
      <c r="O11" s="27"/>
      <c r="P11" s="27"/>
    </row>
    <row r="12" spans="1:16" x14ac:dyDescent="0.2">
      <c r="B12" s="30"/>
    </row>
    <row r="13" spans="1:16" x14ac:dyDescent="0.2">
      <c r="B13" s="29"/>
      <c r="C13" s="120"/>
      <c r="D13" s="120"/>
    </row>
    <row r="14" spans="1:16" x14ac:dyDescent="0.2">
      <c r="B14" s="29"/>
      <c r="C14" s="29"/>
      <c r="D14" s="29"/>
    </row>
    <row r="15" spans="1:16" x14ac:dyDescent="0.2">
      <c r="B15" s="29"/>
      <c r="C15" s="29"/>
      <c r="D15" s="29"/>
    </row>
    <row r="16" spans="1:16" x14ac:dyDescent="0.2">
      <c r="B16" s="29"/>
      <c r="C16" s="120"/>
      <c r="D16" s="120"/>
    </row>
  </sheetData>
  <phoneticPr fontId="30" type="noConversion"/>
  <pageMargins left="0.70000000000000007" right="0.70000000000000007" top="0.75000000000000011" bottom="0.75000000000000011" header="0.30000000000000004" footer="0.3000000000000000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32"/>
  <sheetViews>
    <sheetView zoomScalePageLayoutView="80" workbookViewId="0">
      <selection activeCell="G4" sqref="G4"/>
    </sheetView>
  </sheetViews>
  <sheetFormatPr baseColWidth="10" defaultColWidth="8.83203125" defaultRowHeight="15" x14ac:dyDescent="0.2"/>
  <cols>
    <col min="1" max="1" width="8.1640625" customWidth="1"/>
    <col min="2" max="2" width="4" hidden="1" customWidth="1"/>
    <col min="3" max="3" width="23.33203125" customWidth="1"/>
    <col min="4" max="4" width="11.6640625" customWidth="1"/>
    <col min="5" max="5" width="9" bestFit="1" customWidth="1"/>
    <col min="6" max="6" width="7.33203125" customWidth="1"/>
    <col min="8" max="8" width="22.1640625" customWidth="1"/>
    <col min="9" max="9" width="9.33203125" customWidth="1"/>
    <col min="10" max="10" width="9" bestFit="1" customWidth="1"/>
    <col min="13" max="13" width="24.6640625" customWidth="1"/>
    <col min="14" max="14" width="10.1640625" customWidth="1"/>
    <col min="15" max="15" width="9" bestFit="1" customWidth="1"/>
    <col min="18" max="18" width="9" bestFit="1" customWidth="1"/>
    <col min="19" max="19" width="11.1640625" customWidth="1"/>
    <col min="20" max="20" width="9" bestFit="1" customWidth="1"/>
    <col min="23" max="23" width="9" bestFit="1" customWidth="1"/>
    <col min="24" max="24" width="13.5" customWidth="1"/>
    <col min="25" max="25" width="9" bestFit="1" customWidth="1"/>
  </cols>
  <sheetData>
    <row r="1" spans="1:29" ht="26" x14ac:dyDescent="0.3">
      <c r="A1" s="11" t="s">
        <v>139</v>
      </c>
      <c r="B1" s="11"/>
      <c r="C1" s="11"/>
      <c r="D1" s="11"/>
    </row>
    <row r="2" spans="1:29" ht="19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9" ht="19" x14ac:dyDescent="0.25">
      <c r="A3" s="1" t="s">
        <v>29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9" ht="19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9" x14ac:dyDescent="0.25">
      <c r="A5" s="2"/>
      <c r="B5" s="110"/>
      <c r="C5" s="134"/>
      <c r="D5" s="13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53"/>
      <c r="R5" s="53"/>
      <c r="S5" s="53"/>
      <c r="T5" s="53"/>
      <c r="U5" s="53"/>
      <c r="V5" s="53"/>
      <c r="W5" s="2"/>
      <c r="X5" s="2"/>
      <c r="Y5" s="2"/>
      <c r="Z5" s="2"/>
      <c r="AA5" s="2"/>
      <c r="AB5" s="2"/>
      <c r="AC5" s="2"/>
    </row>
    <row r="6" spans="1:29" ht="19" x14ac:dyDescent="0.25">
      <c r="A6" s="1" t="s">
        <v>47</v>
      </c>
      <c r="B6" s="21"/>
      <c r="C6" s="1"/>
      <c r="D6" s="1" t="s">
        <v>92</v>
      </c>
      <c r="E6" s="1" t="s">
        <v>93</v>
      </c>
      <c r="F6" s="1"/>
      <c r="G6" s="2"/>
      <c r="H6" s="1"/>
      <c r="I6" s="1"/>
      <c r="J6" s="1"/>
      <c r="K6" s="1"/>
      <c r="L6" s="2"/>
      <c r="M6" s="2"/>
      <c r="N6" s="2"/>
      <c r="O6" s="2"/>
      <c r="P6" s="53"/>
      <c r="Q6" s="53"/>
      <c r="R6" s="53"/>
      <c r="S6" s="53"/>
      <c r="T6" s="53"/>
      <c r="U6" s="53"/>
      <c r="V6" s="53"/>
      <c r="AB6" s="2"/>
      <c r="AC6" s="2"/>
    </row>
    <row r="7" spans="1:29" ht="19" x14ac:dyDescent="0.25">
      <c r="A7" s="41" t="s">
        <v>6</v>
      </c>
      <c r="B7" s="110"/>
      <c r="C7" s="2"/>
      <c r="D7" s="2"/>
      <c r="E7" s="1">
        <v>1</v>
      </c>
      <c r="F7" s="2"/>
      <c r="G7" s="2"/>
      <c r="H7" s="2"/>
      <c r="I7" s="2"/>
      <c r="J7" s="2"/>
      <c r="K7" s="2"/>
      <c r="L7" s="2"/>
      <c r="M7" s="2"/>
      <c r="N7" s="2"/>
      <c r="O7" s="2"/>
      <c r="P7" s="53"/>
      <c r="Q7" s="53"/>
      <c r="R7" s="53"/>
      <c r="S7" s="53"/>
      <c r="T7" s="53"/>
      <c r="U7" s="53"/>
      <c r="V7" s="53"/>
      <c r="W7" s="13"/>
      <c r="X7" s="13"/>
      <c r="Y7" s="13"/>
      <c r="AB7" s="2"/>
      <c r="AC7" s="2"/>
    </row>
    <row r="8" spans="1:29" ht="19" x14ac:dyDescent="0.25">
      <c r="A8" s="4" t="s">
        <v>0</v>
      </c>
      <c r="B8" s="104">
        <v>1</v>
      </c>
      <c r="C8" s="52" t="s">
        <v>78</v>
      </c>
      <c r="D8" s="105">
        <v>8.73</v>
      </c>
      <c r="E8" s="5">
        <v>2</v>
      </c>
      <c r="F8" s="96"/>
      <c r="G8" s="2"/>
      <c r="H8" s="2"/>
      <c r="I8" s="2"/>
      <c r="J8" s="2"/>
      <c r="K8" s="2"/>
      <c r="L8" s="2"/>
      <c r="M8" s="2"/>
      <c r="N8" s="2"/>
      <c r="O8" s="2"/>
      <c r="P8" s="53"/>
      <c r="Q8" s="53"/>
      <c r="R8" s="53"/>
      <c r="S8" s="53"/>
      <c r="T8" s="53"/>
      <c r="U8" s="53"/>
      <c r="V8" s="53"/>
      <c r="W8" s="13"/>
      <c r="X8" s="13"/>
      <c r="Y8" s="13"/>
      <c r="AB8" s="2"/>
      <c r="AC8" s="2"/>
    </row>
    <row r="9" spans="1:29" ht="19" x14ac:dyDescent="0.25">
      <c r="A9" s="106" t="s">
        <v>1</v>
      </c>
      <c r="B9" s="38">
        <v>8</v>
      </c>
      <c r="C9" s="52" t="s">
        <v>85</v>
      </c>
      <c r="D9" s="52">
        <v>9.5</v>
      </c>
      <c r="E9" s="7">
        <v>1</v>
      </c>
      <c r="F9" s="96"/>
      <c r="G9" s="1" t="s">
        <v>32</v>
      </c>
      <c r="H9" s="2"/>
      <c r="I9" s="2"/>
      <c r="J9" s="2"/>
      <c r="K9" s="2"/>
      <c r="L9" s="2"/>
      <c r="M9" s="2"/>
      <c r="N9" s="2"/>
      <c r="O9" s="2"/>
      <c r="P9" s="53"/>
      <c r="Q9" s="53"/>
      <c r="U9" s="53"/>
      <c r="V9" s="28"/>
      <c r="W9" s="13"/>
      <c r="X9" s="13"/>
      <c r="Y9" s="13"/>
      <c r="AB9" s="2"/>
      <c r="AC9" s="2"/>
    </row>
    <row r="10" spans="1:29" ht="19" x14ac:dyDescent="0.25">
      <c r="A10" s="9" t="s">
        <v>2</v>
      </c>
      <c r="B10" s="38">
        <v>9</v>
      </c>
      <c r="C10" s="52" t="s">
        <v>86</v>
      </c>
      <c r="D10" s="52">
        <v>5.94</v>
      </c>
      <c r="E10" s="7">
        <v>3</v>
      </c>
      <c r="F10" s="96"/>
      <c r="G10" s="107" t="s">
        <v>72</v>
      </c>
      <c r="H10" s="2"/>
      <c r="I10" s="2"/>
      <c r="J10" s="1">
        <v>5</v>
      </c>
      <c r="K10" s="2"/>
      <c r="L10" s="2"/>
      <c r="M10" s="2"/>
      <c r="N10" s="2"/>
      <c r="O10" s="2"/>
      <c r="P10" s="28"/>
      <c r="Q10" s="53"/>
      <c r="U10" s="53"/>
      <c r="V10" s="53"/>
      <c r="W10" s="13"/>
      <c r="X10" s="13"/>
      <c r="Y10" s="13"/>
      <c r="AB10" s="2"/>
      <c r="AC10" s="2"/>
    </row>
    <row r="11" spans="1:29" ht="19" x14ac:dyDescent="0.25">
      <c r="A11" s="10" t="s">
        <v>3</v>
      </c>
      <c r="B11" s="108">
        <v>16</v>
      </c>
      <c r="C11" s="118">
        <v>16</v>
      </c>
      <c r="D11" s="109"/>
      <c r="E11" s="8"/>
      <c r="F11" s="96"/>
      <c r="G11" s="4" t="s">
        <v>0</v>
      </c>
      <c r="H11" s="15" t="str">
        <f>IF(E8=1,C8,(IF(E9=1,C9,(IF(E10=1,C10,(IF(E11=1,C11,1.1)))))))</f>
        <v>Phillip Davies</v>
      </c>
      <c r="I11" s="44">
        <v>9.6</v>
      </c>
      <c r="J11" s="5">
        <v>2</v>
      </c>
      <c r="K11" s="2"/>
      <c r="L11" s="2"/>
      <c r="M11" s="2"/>
      <c r="N11" s="2"/>
      <c r="O11" s="2"/>
      <c r="P11" s="53"/>
      <c r="Q11" s="53"/>
      <c r="U11" s="53"/>
      <c r="V11" s="53"/>
      <c r="W11" s="13"/>
      <c r="X11" s="13"/>
      <c r="Y11" s="13"/>
      <c r="AB11" s="2"/>
      <c r="AC11" s="2"/>
    </row>
    <row r="12" spans="1:29" ht="19" x14ac:dyDescent="0.25">
      <c r="A12" s="2"/>
      <c r="B12" s="110"/>
      <c r="C12" s="2"/>
      <c r="D12" s="2"/>
      <c r="E12" s="2"/>
      <c r="F12" s="2"/>
      <c r="G12" s="106" t="s">
        <v>1</v>
      </c>
      <c r="H12" s="15" t="str">
        <f>IF(E14=1,C14,(IF(E15=1,C15,(IF(E16=1,C16,(IF(E17=1,C17,1.2)))))))</f>
        <v>Jack Patterson</v>
      </c>
      <c r="I12" s="15">
        <v>10</v>
      </c>
      <c r="J12" s="7">
        <v>1</v>
      </c>
      <c r="K12" s="2"/>
      <c r="L12" s="2"/>
      <c r="M12" s="2"/>
      <c r="N12" s="2"/>
      <c r="O12" s="2"/>
      <c r="P12" s="53"/>
      <c r="Q12" s="53"/>
      <c r="U12" s="53"/>
      <c r="V12" s="53"/>
      <c r="W12" s="13"/>
      <c r="X12" s="13"/>
      <c r="Y12" s="13"/>
      <c r="AB12" s="2"/>
      <c r="AC12" s="2"/>
    </row>
    <row r="13" spans="1:29" ht="19" x14ac:dyDescent="0.25">
      <c r="A13" s="111" t="s">
        <v>7</v>
      </c>
      <c r="B13" s="110"/>
      <c r="C13" s="2"/>
      <c r="D13" s="2"/>
      <c r="E13" s="1">
        <v>2</v>
      </c>
      <c r="F13" s="2"/>
      <c r="G13" s="9" t="s">
        <v>2</v>
      </c>
      <c r="H13" s="15" t="str">
        <f>IF(E20=2,C20,(IF(E21=2,C21,(IF(E22=2,C22,(IF(E23=2,C23,2.3)))))))</f>
        <v>Keegan Willetts</v>
      </c>
      <c r="I13" s="15">
        <v>7</v>
      </c>
      <c r="J13" s="7">
        <v>3</v>
      </c>
      <c r="K13" s="2"/>
      <c r="L13" s="2"/>
      <c r="M13" s="2"/>
      <c r="N13" s="2"/>
      <c r="O13" s="2"/>
      <c r="P13" s="53"/>
      <c r="Q13" s="102"/>
      <c r="U13" s="53"/>
      <c r="V13" s="53"/>
      <c r="W13" s="13"/>
      <c r="X13" s="13"/>
      <c r="Y13" s="13"/>
      <c r="AB13" s="2"/>
      <c r="AC13" s="2"/>
    </row>
    <row r="14" spans="1:29" ht="19" x14ac:dyDescent="0.25">
      <c r="A14" s="4" t="s">
        <v>0</v>
      </c>
      <c r="B14" s="104">
        <v>4</v>
      </c>
      <c r="C14" s="52" t="s">
        <v>81</v>
      </c>
      <c r="D14" s="105">
        <v>1.53</v>
      </c>
      <c r="E14" s="5">
        <v>3</v>
      </c>
      <c r="F14" s="96"/>
      <c r="G14" s="10" t="s">
        <v>3</v>
      </c>
      <c r="H14" s="15" t="str">
        <f>IF(E26=2,C26,(IF(E27=2,C27,(IF(E28=2,C28,(IF(E29=2,C29,2.4)))))))</f>
        <v>Kye Kirk</v>
      </c>
      <c r="I14" s="43">
        <v>6.3</v>
      </c>
      <c r="J14" s="8">
        <v>4</v>
      </c>
      <c r="K14" s="2"/>
      <c r="L14" s="2"/>
      <c r="M14" s="2"/>
      <c r="N14" s="2"/>
      <c r="O14" s="2"/>
      <c r="P14" s="28"/>
      <c r="Q14" s="99"/>
      <c r="U14" s="53"/>
      <c r="V14" s="53"/>
      <c r="W14" s="27"/>
      <c r="X14" s="115"/>
      <c r="Y14" s="115"/>
      <c r="AB14" s="2"/>
      <c r="AC14" s="2"/>
    </row>
    <row r="15" spans="1:29" ht="19" x14ac:dyDescent="0.25">
      <c r="A15" s="106" t="s">
        <v>1</v>
      </c>
      <c r="B15" s="38">
        <v>5</v>
      </c>
      <c r="C15" s="52" t="s">
        <v>82</v>
      </c>
      <c r="D15" s="52">
        <v>4.46</v>
      </c>
      <c r="E15" s="7">
        <v>4</v>
      </c>
      <c r="F15" s="96"/>
      <c r="G15" s="2"/>
      <c r="H15" s="2"/>
      <c r="I15" s="2"/>
      <c r="J15" s="2"/>
      <c r="K15" s="2"/>
      <c r="L15" s="1" t="s">
        <v>26</v>
      </c>
      <c r="M15" s="2"/>
      <c r="N15" s="2"/>
      <c r="O15" s="2"/>
      <c r="P15" s="28"/>
      <c r="Q15" s="99"/>
      <c r="U15" s="53"/>
      <c r="V15" s="28"/>
      <c r="W15" s="100"/>
      <c r="X15" s="100"/>
      <c r="Y15" s="28"/>
      <c r="AB15" s="2"/>
      <c r="AC15" s="2"/>
    </row>
    <row r="16" spans="1:29" ht="19" x14ac:dyDescent="0.25">
      <c r="A16" s="9" t="s">
        <v>2</v>
      </c>
      <c r="B16" s="38">
        <v>12</v>
      </c>
      <c r="C16" s="52" t="s">
        <v>89</v>
      </c>
      <c r="D16" s="52">
        <v>7.77</v>
      </c>
      <c r="E16" s="7">
        <v>2</v>
      </c>
      <c r="F16" s="96"/>
      <c r="G16" s="2"/>
      <c r="H16" s="2"/>
      <c r="I16" s="2"/>
      <c r="J16" s="2"/>
      <c r="K16" s="2"/>
      <c r="L16" s="2"/>
      <c r="M16" s="110"/>
      <c r="N16" s="110"/>
      <c r="O16" s="1">
        <v>7</v>
      </c>
      <c r="P16" s="101"/>
      <c r="Q16" s="99"/>
      <c r="U16" s="53"/>
      <c r="V16" s="28"/>
      <c r="W16" s="99"/>
      <c r="X16" s="99"/>
      <c r="Y16" s="27"/>
      <c r="AB16" s="2"/>
      <c r="AC16" s="2"/>
    </row>
    <row r="17" spans="1:29" ht="19" x14ac:dyDescent="0.25">
      <c r="A17" s="10" t="s">
        <v>3</v>
      </c>
      <c r="B17" s="108">
        <v>13</v>
      </c>
      <c r="C17" s="52" t="s">
        <v>90</v>
      </c>
      <c r="D17" s="109">
        <v>10.17</v>
      </c>
      <c r="E17" s="8">
        <v>1</v>
      </c>
      <c r="F17" s="96"/>
      <c r="G17" s="2"/>
      <c r="H17" s="2"/>
      <c r="I17" s="2"/>
      <c r="J17" s="2"/>
      <c r="K17" s="2"/>
      <c r="L17" s="4" t="s">
        <v>0</v>
      </c>
      <c r="M17" s="15" t="str">
        <f>IF(J11=1,H11,(IF(J12=1,H12,(IF(J13=1,H13,(IF(J14=1,H14,1.5)))))))</f>
        <v>Jack Patterson</v>
      </c>
      <c r="N17" s="44">
        <v>5.93</v>
      </c>
      <c r="O17" s="5">
        <v>4</v>
      </c>
      <c r="P17" s="101"/>
      <c r="Q17" s="53"/>
      <c r="U17" s="53"/>
      <c r="V17" s="101"/>
      <c r="W17" s="99"/>
      <c r="X17" s="99"/>
      <c r="Y17" s="27"/>
      <c r="AB17" s="2"/>
      <c r="AC17" s="2"/>
    </row>
    <row r="18" spans="1:29" ht="19" x14ac:dyDescent="0.25">
      <c r="A18" s="96"/>
      <c r="B18" s="112"/>
      <c r="C18" s="96"/>
      <c r="D18" s="96"/>
      <c r="E18" s="96"/>
      <c r="F18" s="96"/>
      <c r="G18" s="2"/>
      <c r="H18" s="2"/>
      <c r="I18" s="2"/>
      <c r="J18" s="2"/>
      <c r="K18" s="2"/>
      <c r="L18" s="106" t="s">
        <v>1</v>
      </c>
      <c r="M18" s="15" t="str">
        <f>IF(J11=2,H11,(IF(J12=2,H12,(IF(J13=2,H13,(IF(J14=2,H14,2.5)))))))</f>
        <v>Phillip Davies</v>
      </c>
      <c r="N18" s="15">
        <v>6.36</v>
      </c>
      <c r="O18" s="7">
        <v>3</v>
      </c>
      <c r="P18" s="53"/>
      <c r="Q18" s="53"/>
      <c r="U18" s="53"/>
      <c r="V18" s="101"/>
      <c r="W18" s="99"/>
      <c r="X18" s="99"/>
      <c r="Y18" s="27"/>
      <c r="AB18" s="2"/>
      <c r="AC18" s="2"/>
    </row>
    <row r="19" spans="1:29" ht="19" x14ac:dyDescent="0.25">
      <c r="A19" s="111" t="s">
        <v>8</v>
      </c>
      <c r="B19" s="110"/>
      <c r="C19" s="2"/>
      <c r="D19" s="2"/>
      <c r="E19" s="1">
        <v>3</v>
      </c>
      <c r="F19" s="2"/>
      <c r="G19" s="2"/>
      <c r="H19" s="2"/>
      <c r="I19" s="2"/>
      <c r="J19" s="2"/>
      <c r="K19" s="2"/>
      <c r="L19" s="9" t="s">
        <v>2</v>
      </c>
      <c r="M19" s="15" t="str">
        <f>IF(J23=1,H23,(IF(J24=1,H24,(IF(J25=1,H25,(IF(J26=1,H26,1.6)))))))</f>
        <v>Hayden Ward</v>
      </c>
      <c r="N19" s="15">
        <v>10.67</v>
      </c>
      <c r="O19" s="7">
        <v>1</v>
      </c>
      <c r="P19" s="53"/>
      <c r="Q19" s="102"/>
      <c r="U19" s="53"/>
      <c r="V19" s="101"/>
      <c r="W19" s="99"/>
      <c r="X19" s="99"/>
      <c r="Y19" s="27"/>
      <c r="AB19" s="2"/>
      <c r="AC19" s="2"/>
    </row>
    <row r="20" spans="1:29" ht="19" x14ac:dyDescent="0.25">
      <c r="A20" s="4" t="s">
        <v>0</v>
      </c>
      <c r="B20" s="104">
        <v>3</v>
      </c>
      <c r="C20" s="52" t="s">
        <v>80</v>
      </c>
      <c r="D20" s="105">
        <v>4.43</v>
      </c>
      <c r="E20" s="5">
        <v>3</v>
      </c>
      <c r="F20" s="96"/>
      <c r="G20" s="2"/>
      <c r="H20" s="2"/>
      <c r="I20" s="2"/>
      <c r="J20" s="2"/>
      <c r="K20" s="2"/>
      <c r="L20" s="10" t="s">
        <v>3</v>
      </c>
      <c r="M20" s="15" t="str">
        <f>IF(J23=2,H23,(IF(J24=2,H24,(IF(J25=2,H25,(IF(J26=2,H26,2.6)))))))</f>
        <v>Archie Riddick</v>
      </c>
      <c r="N20" s="43">
        <v>7.87</v>
      </c>
      <c r="O20" s="8">
        <v>2</v>
      </c>
      <c r="P20" s="28"/>
      <c r="Q20" s="99"/>
      <c r="U20" s="53"/>
      <c r="V20" s="53"/>
      <c r="W20" s="2"/>
      <c r="X20" s="2"/>
      <c r="Y20" s="2"/>
      <c r="AB20" s="2"/>
      <c r="AC20" s="2"/>
    </row>
    <row r="21" spans="1:29" ht="19" x14ac:dyDescent="0.25">
      <c r="A21" s="106" t="s">
        <v>1</v>
      </c>
      <c r="B21" s="38">
        <v>6</v>
      </c>
      <c r="C21" s="52" t="s">
        <v>83</v>
      </c>
      <c r="D21" s="52">
        <v>6.53</v>
      </c>
      <c r="E21" s="7">
        <v>2</v>
      </c>
      <c r="F21" s="96"/>
      <c r="G21" s="2"/>
      <c r="H21" s="2"/>
      <c r="I21" s="2"/>
      <c r="J21" s="2"/>
      <c r="K21" s="2"/>
      <c r="L21" s="96"/>
      <c r="M21" s="96"/>
      <c r="N21" s="96"/>
      <c r="O21" s="96"/>
      <c r="P21" s="28"/>
      <c r="Q21" s="99"/>
      <c r="U21" s="53"/>
      <c r="V21" s="53"/>
      <c r="W21" s="13"/>
      <c r="X21" s="13"/>
      <c r="Y21" s="13"/>
      <c r="AB21" s="2"/>
      <c r="AC21" s="2"/>
    </row>
    <row r="22" spans="1:29" ht="19" x14ac:dyDescent="0.25">
      <c r="A22" s="9" t="s">
        <v>2</v>
      </c>
      <c r="B22" s="38">
        <v>11</v>
      </c>
      <c r="C22" s="52" t="s">
        <v>88</v>
      </c>
      <c r="D22" s="52">
        <v>4.03</v>
      </c>
      <c r="E22" s="7">
        <v>4</v>
      </c>
      <c r="F22" s="96"/>
      <c r="G22" s="1" t="s">
        <v>73</v>
      </c>
      <c r="H22" s="2"/>
      <c r="I22" s="2"/>
      <c r="J22" s="1">
        <v>6</v>
      </c>
      <c r="K22" s="2"/>
      <c r="L22" s="96"/>
      <c r="M22" s="96"/>
      <c r="N22" s="96"/>
      <c r="O22" s="96"/>
      <c r="P22" s="101"/>
      <c r="Q22" s="99"/>
      <c r="U22" s="53"/>
      <c r="V22" s="53"/>
      <c r="W22" s="13"/>
      <c r="X22" s="13"/>
      <c r="Y22" s="13"/>
      <c r="AB22" s="2"/>
      <c r="AC22" s="2"/>
    </row>
    <row r="23" spans="1:29" ht="19" x14ac:dyDescent="0.25">
      <c r="A23" s="10" t="s">
        <v>3</v>
      </c>
      <c r="B23" s="108">
        <v>14</v>
      </c>
      <c r="C23" s="52" t="s">
        <v>143</v>
      </c>
      <c r="D23" s="109">
        <v>10.5</v>
      </c>
      <c r="E23" s="8">
        <v>1</v>
      </c>
      <c r="F23" s="96"/>
      <c r="G23" s="4" t="s">
        <v>0</v>
      </c>
      <c r="H23" s="15" t="str">
        <f>IF(E8=2,C8,(IF(E8=2,C8,(IF(E9=2,C9,(IF(E10=2,C10,(IF(E11=2,C11,2.1)))))))))</f>
        <v>Archie Riddick</v>
      </c>
      <c r="I23" s="44">
        <v>8.5</v>
      </c>
      <c r="J23" s="5">
        <v>2</v>
      </c>
      <c r="K23" s="2"/>
      <c r="L23" s="96"/>
      <c r="M23" s="96"/>
      <c r="N23" s="96"/>
      <c r="O23" s="96"/>
      <c r="P23" s="101"/>
      <c r="Q23" s="53"/>
      <c r="R23" s="29"/>
      <c r="U23" s="53"/>
      <c r="V23" s="53"/>
      <c r="W23" s="13"/>
      <c r="X23" s="13"/>
      <c r="Y23" s="13"/>
      <c r="AB23" s="2"/>
      <c r="AC23" s="2"/>
    </row>
    <row r="24" spans="1:29" ht="19" x14ac:dyDescent="0.25">
      <c r="A24" s="96"/>
      <c r="B24" s="112"/>
      <c r="C24" s="96"/>
      <c r="D24" s="96"/>
      <c r="E24" s="96"/>
      <c r="F24" s="96"/>
      <c r="G24" s="106" t="s">
        <v>1</v>
      </c>
      <c r="H24" s="15" t="str">
        <f>IF(E14=2,C14,(IF(E15=2,C15,(IF(E16=2,C16,(IF(E17=2,C17,2.2)))))))</f>
        <v>Jordan Moran</v>
      </c>
      <c r="I24" s="15">
        <v>5.77</v>
      </c>
      <c r="J24" s="7">
        <v>3</v>
      </c>
      <c r="K24" s="2"/>
      <c r="L24" s="96"/>
      <c r="M24" s="96"/>
      <c r="N24" s="96"/>
      <c r="O24" s="96"/>
      <c r="P24" s="53"/>
      <c r="Q24" s="53"/>
      <c r="R24" s="53"/>
      <c r="S24" s="53"/>
      <c r="T24" s="53"/>
      <c r="U24" s="53"/>
      <c r="V24" s="53"/>
      <c r="W24" s="13"/>
      <c r="X24" s="13"/>
      <c r="Y24" s="13"/>
      <c r="AB24" s="2"/>
      <c r="AC24" s="2"/>
    </row>
    <row r="25" spans="1:29" ht="19" x14ac:dyDescent="0.25">
      <c r="A25" s="111" t="s">
        <v>74</v>
      </c>
      <c r="B25" s="110"/>
      <c r="C25" s="2"/>
      <c r="D25" s="2"/>
      <c r="E25" s="1">
        <v>4</v>
      </c>
      <c r="F25" s="2"/>
      <c r="G25" s="9" t="s">
        <v>2</v>
      </c>
      <c r="H25" s="15" t="str">
        <f>IF(E20=1,C20,(IF(E21=1,C21,(IF(E22=1,C22,(IF(E23=1,C23,1.3)))))))</f>
        <v>Taylor Purser</v>
      </c>
      <c r="I25" s="15">
        <v>4.93</v>
      </c>
      <c r="J25" s="7">
        <v>4</v>
      </c>
      <c r="K25" s="2"/>
      <c r="L25" s="96"/>
      <c r="M25" s="96"/>
      <c r="N25" s="96"/>
      <c r="O25" s="96"/>
      <c r="P25" s="53"/>
      <c r="Q25" s="53"/>
      <c r="R25" s="53"/>
      <c r="S25" s="53"/>
      <c r="T25" s="53"/>
      <c r="U25" s="28"/>
      <c r="V25" s="53"/>
      <c r="AB25" s="2"/>
      <c r="AC25" s="2"/>
    </row>
    <row r="26" spans="1:29" ht="19" x14ac:dyDescent="0.25">
      <c r="A26" s="4" t="s">
        <v>0</v>
      </c>
      <c r="B26" s="104">
        <v>2</v>
      </c>
      <c r="C26" s="52" t="s">
        <v>79</v>
      </c>
      <c r="D26" s="105"/>
      <c r="E26" s="5"/>
      <c r="F26" s="96"/>
      <c r="G26" s="10" t="s">
        <v>3</v>
      </c>
      <c r="H26" s="15" t="str">
        <f>IF(E26=1,C26,(IF(E27=1,C27,(IF(E28=1,C28,(IF(E29=1,C29,1.4)))))))</f>
        <v>Hayden Ward</v>
      </c>
      <c r="I26" s="43">
        <v>12.14</v>
      </c>
      <c r="J26" s="8">
        <v>1</v>
      </c>
      <c r="K26" s="2"/>
      <c r="L26" s="96"/>
      <c r="M26" s="96"/>
      <c r="N26" s="96"/>
      <c r="O26" s="96"/>
      <c r="P26" s="53"/>
      <c r="Q26" s="53"/>
      <c r="R26" s="53"/>
      <c r="S26" s="53"/>
      <c r="T26" s="53"/>
      <c r="U26" s="53"/>
      <c r="V26" s="53"/>
      <c r="AB26" s="2"/>
      <c r="AC26" s="2"/>
    </row>
    <row r="27" spans="1:29" ht="19" x14ac:dyDescent="0.25">
      <c r="A27" s="106" t="s">
        <v>1</v>
      </c>
      <c r="B27" s="38">
        <v>7</v>
      </c>
      <c r="C27" s="52" t="s">
        <v>84</v>
      </c>
      <c r="D27" s="52" t="s">
        <v>142</v>
      </c>
      <c r="E27" s="7">
        <v>1</v>
      </c>
      <c r="F27" s="96"/>
      <c r="G27" s="96"/>
      <c r="H27" s="96"/>
      <c r="I27" s="96"/>
      <c r="J27" s="96"/>
      <c r="K27" s="2"/>
      <c r="L27" s="96"/>
      <c r="M27" s="96"/>
      <c r="N27" s="96"/>
      <c r="O27" s="96"/>
      <c r="P27" s="53"/>
      <c r="Q27" s="53"/>
      <c r="R27" s="53"/>
      <c r="S27" s="53"/>
      <c r="T27" s="53"/>
      <c r="U27" s="53"/>
      <c r="V27" s="53"/>
      <c r="AB27" s="2"/>
      <c r="AC27" s="2"/>
    </row>
    <row r="28" spans="1:29" ht="19" x14ac:dyDescent="0.25">
      <c r="A28" s="9" t="s">
        <v>2</v>
      </c>
      <c r="B28" s="38">
        <v>10</v>
      </c>
      <c r="C28" s="52" t="s">
        <v>87</v>
      </c>
      <c r="D28" s="52" t="s">
        <v>142</v>
      </c>
      <c r="E28" s="7">
        <v>2</v>
      </c>
      <c r="F28" s="96"/>
      <c r="G28" s="96"/>
      <c r="H28" s="96"/>
      <c r="I28" s="96"/>
      <c r="J28" s="96"/>
      <c r="K28" s="2"/>
      <c r="L28" s="96"/>
      <c r="M28" s="96"/>
      <c r="N28" s="96"/>
      <c r="O28" s="96"/>
      <c r="P28" s="53"/>
      <c r="Q28" s="53"/>
      <c r="R28" s="53"/>
      <c r="S28" s="53"/>
      <c r="T28" s="53"/>
      <c r="U28" s="53"/>
      <c r="V28" s="53"/>
      <c r="AB28" s="2"/>
      <c r="AC28" s="2"/>
    </row>
    <row r="29" spans="1:29" ht="19" x14ac:dyDescent="0.25">
      <c r="A29" s="10" t="s">
        <v>3</v>
      </c>
      <c r="B29" s="108">
        <v>15</v>
      </c>
      <c r="C29" s="118">
        <v>15</v>
      </c>
      <c r="D29" s="113"/>
      <c r="E29" s="8"/>
      <c r="F29" s="96"/>
      <c r="G29" s="96"/>
      <c r="H29" s="96"/>
      <c r="I29" s="96"/>
      <c r="J29" s="96"/>
      <c r="K29" s="2"/>
      <c r="L29" s="96"/>
      <c r="M29" s="96"/>
      <c r="N29" s="96"/>
      <c r="O29" s="96"/>
      <c r="P29" s="53"/>
      <c r="Q29" s="53"/>
      <c r="R29" s="53"/>
      <c r="S29" s="53"/>
      <c r="T29" s="53"/>
      <c r="U29" s="53"/>
      <c r="V29" s="53"/>
      <c r="AB29" s="2"/>
      <c r="AC29" s="2"/>
    </row>
    <row r="30" spans="1:29" ht="19" x14ac:dyDescent="0.25">
      <c r="A30" s="2"/>
      <c r="B30" s="1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53"/>
      <c r="Q30" s="53"/>
      <c r="R30" s="53"/>
      <c r="S30" s="53"/>
      <c r="T30" s="53"/>
      <c r="U30" s="53"/>
      <c r="V30" s="53"/>
      <c r="AB30" s="2"/>
      <c r="AC30" s="2"/>
    </row>
    <row r="31" spans="1:29" ht="19" x14ac:dyDescent="0.25">
      <c r="A31" s="2"/>
      <c r="B31" s="1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53"/>
      <c r="Q31" s="66"/>
      <c r="R31" s="66"/>
      <c r="S31" s="66"/>
      <c r="T31" s="66"/>
      <c r="U31" s="66"/>
      <c r="V31" s="66"/>
      <c r="AB31" s="2"/>
      <c r="AC31" s="2"/>
    </row>
    <row r="32" spans="1:29" ht="19" x14ac:dyDescent="0.25">
      <c r="L32" s="101"/>
      <c r="M32" s="99"/>
      <c r="N32" s="99"/>
      <c r="O32" s="53"/>
      <c r="P32" s="66"/>
      <c r="AB32" s="2"/>
      <c r="AC32" s="2"/>
    </row>
  </sheetData>
  <phoneticPr fontId="30" type="noConversion"/>
  <pageMargins left="0.70000000000000007" right="0.70000000000000007" top="0.75000000000000011" bottom="0.75000000000000011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F16" sqref="F16"/>
    </sheetView>
  </sheetViews>
  <sheetFormatPr baseColWidth="10" defaultColWidth="8.83203125" defaultRowHeight="15" x14ac:dyDescent="0.2"/>
  <cols>
    <col min="2" max="2" width="5.1640625" hidden="1" customWidth="1"/>
    <col min="3" max="3" width="24.33203125" customWidth="1"/>
    <col min="4" max="4" width="11.33203125" customWidth="1"/>
    <col min="7" max="7" width="9" bestFit="1" customWidth="1"/>
    <col min="8" max="8" width="19.6640625" bestFit="1" customWidth="1"/>
  </cols>
  <sheetData>
    <row r="1" spans="1:10" ht="26" x14ac:dyDescent="0.3">
      <c r="A1" s="11" t="s">
        <v>139</v>
      </c>
      <c r="B1" s="11"/>
      <c r="C1" s="11"/>
      <c r="D1" s="11"/>
    </row>
    <row r="2" spans="1:10" ht="26" x14ac:dyDescent="0.3">
      <c r="A2" s="11"/>
      <c r="B2" s="11"/>
      <c r="C2" s="11"/>
      <c r="D2" s="11"/>
    </row>
    <row r="3" spans="1:10" ht="19" x14ac:dyDescent="0.25">
      <c r="A3" s="1" t="s">
        <v>9</v>
      </c>
      <c r="B3" s="2"/>
      <c r="C3" s="2"/>
      <c r="D3" s="2"/>
      <c r="E3" s="2"/>
      <c r="F3" s="2"/>
      <c r="G3" s="2"/>
      <c r="H3" s="2"/>
      <c r="I3" s="2"/>
    </row>
    <row r="4" spans="1:10" ht="19" x14ac:dyDescent="0.25">
      <c r="A4" s="27"/>
      <c r="B4" s="28"/>
      <c r="C4" s="27"/>
      <c r="D4" s="27"/>
      <c r="E4" s="27"/>
      <c r="F4" s="27"/>
      <c r="G4" s="28"/>
      <c r="H4" s="27"/>
      <c r="I4" s="2"/>
    </row>
    <row r="6" spans="1:10" ht="19" x14ac:dyDescent="0.25">
      <c r="A6" s="3" t="s">
        <v>5</v>
      </c>
      <c r="B6" s="3"/>
      <c r="C6" s="3"/>
      <c r="D6" s="89" t="s">
        <v>30</v>
      </c>
      <c r="E6" s="89" t="s">
        <v>31</v>
      </c>
    </row>
    <row r="7" spans="1:10" ht="19" x14ac:dyDescent="0.25">
      <c r="A7" s="3" t="s">
        <v>6</v>
      </c>
      <c r="B7" s="3"/>
      <c r="C7" s="3"/>
      <c r="D7" s="3"/>
      <c r="E7" s="3">
        <v>1</v>
      </c>
    </row>
    <row r="8" spans="1:10" ht="19" x14ac:dyDescent="0.25">
      <c r="A8" s="4" t="s">
        <v>0</v>
      </c>
      <c r="B8" s="47">
        <v>1</v>
      </c>
      <c r="C8" s="16" t="s">
        <v>94</v>
      </c>
      <c r="D8" s="16">
        <v>12.66</v>
      </c>
      <c r="E8" s="16">
        <v>1</v>
      </c>
    </row>
    <row r="9" spans="1:10" ht="19" x14ac:dyDescent="0.25">
      <c r="A9" s="6" t="s">
        <v>1</v>
      </c>
      <c r="B9" s="116">
        <v>4</v>
      </c>
      <c r="C9" s="16" t="s">
        <v>97</v>
      </c>
      <c r="D9" s="16">
        <v>10.83</v>
      </c>
      <c r="E9" s="16">
        <v>2</v>
      </c>
      <c r="G9" s="3" t="s">
        <v>26</v>
      </c>
      <c r="I9" s="89" t="s">
        <v>30</v>
      </c>
      <c r="J9" s="89" t="s">
        <v>31</v>
      </c>
    </row>
    <row r="10" spans="1:10" ht="19" x14ac:dyDescent="0.25">
      <c r="A10" s="9" t="s">
        <v>2</v>
      </c>
      <c r="B10" s="116">
        <v>5</v>
      </c>
      <c r="C10" s="16" t="s">
        <v>98</v>
      </c>
      <c r="D10" s="16">
        <v>6.26</v>
      </c>
      <c r="E10" s="16">
        <v>4</v>
      </c>
      <c r="G10" s="1" t="s">
        <v>77</v>
      </c>
      <c r="H10" s="3"/>
      <c r="I10" s="3"/>
      <c r="J10" s="1">
        <v>3</v>
      </c>
    </row>
    <row r="11" spans="1:10" ht="19" x14ac:dyDescent="0.25">
      <c r="A11" s="10" t="s">
        <v>3</v>
      </c>
      <c r="B11" s="116">
        <v>8</v>
      </c>
      <c r="C11" s="134" t="s">
        <v>130</v>
      </c>
      <c r="D11" s="16">
        <v>9.9</v>
      </c>
      <c r="E11" s="7">
        <v>3</v>
      </c>
      <c r="G11" s="4" t="s">
        <v>0</v>
      </c>
      <c r="H11" s="39" t="str">
        <f>IF(E9=1,C9,(IF(E10=1,C10,(IF(E11=1,C17,(IF(E8=1,C8,1.1)))))))</f>
        <v>Cooper Collinge</v>
      </c>
      <c r="I11" s="40">
        <v>6.44</v>
      </c>
      <c r="J11" s="7">
        <v>3</v>
      </c>
    </row>
    <row r="12" spans="1:10" ht="19" x14ac:dyDescent="0.25">
      <c r="A12" s="13"/>
      <c r="B12" s="117"/>
      <c r="C12" s="13"/>
      <c r="D12" s="13"/>
      <c r="E12" s="13"/>
      <c r="G12" s="6" t="s">
        <v>1</v>
      </c>
      <c r="H12" s="45" t="str">
        <f>IF(E9=2,C9,(IF(E10=2,C10,(IF(E11=2,C17,(IF(E8=2,C8,2.1)))))))</f>
        <v>Ariel Hutchinson</v>
      </c>
      <c r="I12" s="16">
        <v>9.43</v>
      </c>
      <c r="J12" s="7">
        <v>2</v>
      </c>
    </row>
    <row r="13" spans="1:10" ht="19" x14ac:dyDescent="0.25">
      <c r="A13" s="3" t="s">
        <v>7</v>
      </c>
      <c r="B13" s="117"/>
      <c r="C13" s="3"/>
      <c r="D13" s="3"/>
      <c r="E13" s="3">
        <v>2</v>
      </c>
      <c r="G13" s="9" t="s">
        <v>2</v>
      </c>
      <c r="H13" s="15" t="s">
        <v>99</v>
      </c>
      <c r="I13" s="16">
        <v>11.53</v>
      </c>
      <c r="J13" s="7">
        <v>1</v>
      </c>
    </row>
    <row r="14" spans="1:10" ht="19" x14ac:dyDescent="0.25">
      <c r="A14" s="4" t="s">
        <v>0</v>
      </c>
      <c r="B14" s="47">
        <v>2</v>
      </c>
      <c r="C14" s="16" t="s">
        <v>95</v>
      </c>
      <c r="D14" s="16" t="s">
        <v>142</v>
      </c>
      <c r="E14" s="16">
        <v>0</v>
      </c>
      <c r="G14" s="10" t="s">
        <v>3</v>
      </c>
      <c r="H14" s="15" t="s">
        <v>100</v>
      </c>
      <c r="I14" s="16">
        <v>5.2</v>
      </c>
      <c r="J14" s="7">
        <v>4</v>
      </c>
    </row>
    <row r="15" spans="1:10" ht="19" x14ac:dyDescent="0.25">
      <c r="A15" s="6" t="s">
        <v>1</v>
      </c>
      <c r="B15" s="116">
        <v>3</v>
      </c>
      <c r="C15" s="7" t="s">
        <v>96</v>
      </c>
      <c r="D15" s="16">
        <v>4.6399999999999997</v>
      </c>
      <c r="E15" s="16">
        <v>3</v>
      </c>
    </row>
    <row r="16" spans="1:10" ht="19" x14ac:dyDescent="0.25">
      <c r="A16" s="9" t="s">
        <v>2</v>
      </c>
      <c r="B16" s="116">
        <v>6</v>
      </c>
      <c r="C16" s="7" t="s">
        <v>99</v>
      </c>
      <c r="D16" s="16">
        <v>8.57</v>
      </c>
      <c r="E16" s="7">
        <v>1</v>
      </c>
    </row>
    <row r="17" spans="1:5" ht="19" x14ac:dyDescent="0.25">
      <c r="A17" s="10" t="s">
        <v>3</v>
      </c>
      <c r="B17" s="116">
        <v>7</v>
      </c>
      <c r="C17" s="7" t="s">
        <v>100</v>
      </c>
      <c r="D17" s="16">
        <v>8.06</v>
      </c>
      <c r="E17" s="16">
        <v>2</v>
      </c>
    </row>
  </sheetData>
  <phoneticPr fontId="30" type="noConversion"/>
  <pageMargins left="0.70000000000000007" right="0.70000000000000007" top="0.75000000000000011" bottom="0.75000000000000011" header="0.30000000000000004" footer="0.3000000000000000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0"/>
  <sheetViews>
    <sheetView workbookViewId="0">
      <selection activeCell="F24" sqref="F24"/>
    </sheetView>
  </sheetViews>
  <sheetFormatPr baseColWidth="10" defaultColWidth="8.83203125" defaultRowHeight="15" x14ac:dyDescent="0.2"/>
  <cols>
    <col min="1" max="1" width="8.83203125" customWidth="1"/>
    <col min="2" max="2" width="2.33203125" hidden="1" customWidth="1"/>
    <col min="3" max="3" width="21.83203125" customWidth="1"/>
    <col min="4" max="4" width="11.83203125" customWidth="1"/>
    <col min="5" max="5" width="8.5" customWidth="1"/>
    <col min="6" max="6" width="10.83203125" customWidth="1"/>
    <col min="8" max="8" width="23.1640625" customWidth="1"/>
    <col min="13" max="13" width="10.1640625" customWidth="1"/>
    <col min="14" max="14" width="26.6640625" customWidth="1"/>
    <col min="15" max="15" width="24.83203125" customWidth="1"/>
    <col min="16" max="16" width="12" customWidth="1"/>
  </cols>
  <sheetData>
    <row r="1" spans="1:16" ht="26" x14ac:dyDescent="0.3">
      <c r="A1" s="11" t="s">
        <v>139</v>
      </c>
      <c r="B1" s="11"/>
      <c r="C1" s="11"/>
      <c r="D1" s="11"/>
      <c r="E1" s="11"/>
      <c r="F1" s="11"/>
    </row>
    <row r="2" spans="1:16" ht="26" x14ac:dyDescent="0.3">
      <c r="A2" s="11"/>
      <c r="B2" s="11"/>
      <c r="C2" s="11"/>
      <c r="D2" s="11"/>
      <c r="E2" s="11"/>
      <c r="F2" s="11"/>
    </row>
    <row r="3" spans="1:16" ht="19" x14ac:dyDescent="0.25">
      <c r="A3" s="1" t="s">
        <v>12</v>
      </c>
      <c r="B3" s="12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x14ac:dyDescent="0.2">
      <c r="A4" s="12"/>
      <c r="B4" s="12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ht="19" x14ac:dyDescent="0.25">
      <c r="K5" s="66"/>
      <c r="L5" s="66"/>
      <c r="M5" s="28"/>
      <c r="N5" s="66"/>
      <c r="O5" s="28"/>
      <c r="P5" s="28"/>
    </row>
    <row r="6" spans="1:16" ht="19" x14ac:dyDescent="0.25">
      <c r="A6" s="3" t="s">
        <v>5</v>
      </c>
      <c r="B6" s="3"/>
      <c r="C6" s="3"/>
      <c r="D6" s="89" t="s">
        <v>30</v>
      </c>
      <c r="E6" s="89" t="s">
        <v>31</v>
      </c>
      <c r="K6" s="66"/>
      <c r="L6" s="66"/>
      <c r="M6" s="122"/>
      <c r="N6" s="27"/>
      <c r="O6" s="123"/>
      <c r="P6" s="124"/>
    </row>
    <row r="7" spans="1:16" ht="19" x14ac:dyDescent="0.25">
      <c r="A7" s="3" t="s">
        <v>6</v>
      </c>
      <c r="B7" s="3"/>
      <c r="C7" s="3"/>
      <c r="D7" s="3"/>
      <c r="E7" s="3">
        <v>1</v>
      </c>
      <c r="K7" s="66"/>
      <c r="L7" s="66"/>
      <c r="M7" s="122"/>
      <c r="N7" s="27"/>
      <c r="O7" s="123"/>
      <c r="P7" s="124"/>
    </row>
    <row r="8" spans="1:16" ht="19" x14ac:dyDescent="0.25">
      <c r="A8" s="4" t="s">
        <v>0</v>
      </c>
      <c r="B8" s="47">
        <v>1</v>
      </c>
      <c r="C8" s="16" t="s">
        <v>113</v>
      </c>
      <c r="D8" s="16">
        <v>16.670000000000002</v>
      </c>
      <c r="E8" s="16">
        <v>1</v>
      </c>
      <c r="K8" s="66"/>
      <c r="L8" s="66"/>
      <c r="M8" s="101"/>
      <c r="N8" s="27"/>
      <c r="O8" s="123"/>
      <c r="P8" s="124"/>
    </row>
    <row r="9" spans="1:16" ht="19" x14ac:dyDescent="0.25">
      <c r="A9" s="6" t="s">
        <v>1</v>
      </c>
      <c r="B9" s="116">
        <v>4</v>
      </c>
      <c r="C9" s="16" t="s">
        <v>116</v>
      </c>
      <c r="D9" s="16">
        <v>7.5</v>
      </c>
      <c r="E9" s="16">
        <v>2</v>
      </c>
      <c r="G9" s="3" t="s">
        <v>26</v>
      </c>
      <c r="I9" s="89" t="s">
        <v>30</v>
      </c>
      <c r="J9" s="89" t="s">
        <v>31</v>
      </c>
      <c r="K9" s="66"/>
      <c r="L9" s="66"/>
      <c r="M9" s="101"/>
      <c r="N9" s="27"/>
      <c r="O9" s="123"/>
      <c r="P9" s="124"/>
    </row>
    <row r="10" spans="1:16" ht="19" x14ac:dyDescent="0.25">
      <c r="A10" s="9" t="s">
        <v>2</v>
      </c>
      <c r="B10" s="116">
        <v>5</v>
      </c>
      <c r="C10" s="7" t="s">
        <v>117</v>
      </c>
      <c r="D10" s="16">
        <v>5.07</v>
      </c>
      <c r="E10" s="16">
        <v>4</v>
      </c>
      <c r="G10" s="1" t="s">
        <v>77</v>
      </c>
      <c r="H10" s="3"/>
      <c r="I10" s="3"/>
      <c r="J10" s="1">
        <v>3</v>
      </c>
      <c r="K10" s="66"/>
      <c r="L10" s="66"/>
      <c r="M10" s="66"/>
      <c r="N10" s="66"/>
      <c r="O10" s="66"/>
      <c r="P10" s="66"/>
    </row>
    <row r="11" spans="1:16" ht="19" x14ac:dyDescent="0.25">
      <c r="A11" s="10" t="s">
        <v>3</v>
      </c>
      <c r="B11" s="116">
        <v>8</v>
      </c>
      <c r="C11" s="7" t="s">
        <v>120</v>
      </c>
      <c r="D11" s="16">
        <v>5.23</v>
      </c>
      <c r="E11" s="7">
        <v>3</v>
      </c>
      <c r="G11" s="152" t="s">
        <v>0</v>
      </c>
      <c r="H11" s="15" t="str">
        <f>IF(E9=1,C9,(IF(E10=1,C10,(IF(E11=1,C11,(IF(E8=1,C8,1.1)))))))</f>
        <v>Keira Buckpitt</v>
      </c>
      <c r="I11" s="16">
        <v>11.5</v>
      </c>
      <c r="J11" s="7">
        <v>2</v>
      </c>
      <c r="K11" s="66"/>
      <c r="L11" s="66"/>
      <c r="M11" s="66"/>
      <c r="N11" s="66"/>
      <c r="O11" s="66"/>
      <c r="P11" s="66"/>
    </row>
    <row r="12" spans="1:16" ht="19" x14ac:dyDescent="0.25">
      <c r="A12" s="13"/>
      <c r="B12" s="117"/>
      <c r="C12" s="13"/>
      <c r="D12" s="13"/>
      <c r="E12" s="13"/>
      <c r="G12" s="6" t="s">
        <v>1</v>
      </c>
      <c r="H12" s="15" t="str">
        <f>IF(E9=2,C9,(IF(E10=2,C10,(IF(E11=2,C11,(IF(E8=2,C8,2.1)))))))</f>
        <v>Bronte Herft</v>
      </c>
      <c r="I12" s="16">
        <v>4.53</v>
      </c>
      <c r="J12" s="7">
        <v>4</v>
      </c>
      <c r="K12" s="66"/>
      <c r="L12" s="66"/>
      <c r="M12" s="66"/>
      <c r="N12" s="66"/>
      <c r="O12" s="66"/>
      <c r="P12" s="66"/>
    </row>
    <row r="13" spans="1:16" ht="19" x14ac:dyDescent="0.25">
      <c r="A13" s="3" t="s">
        <v>7</v>
      </c>
      <c r="B13" s="117"/>
      <c r="C13" s="3"/>
      <c r="D13" s="3"/>
      <c r="E13" s="3">
        <v>2</v>
      </c>
      <c r="G13" s="153" t="s">
        <v>2</v>
      </c>
      <c r="H13" s="15" t="str">
        <f>IF(E15=1,C15,(IF(E16=1,C16,(IF(E17=1,C17,(IF(E14=1,C14,1.2)))))))</f>
        <v>Holly Wishart</v>
      </c>
      <c r="I13" s="16">
        <v>11.9</v>
      </c>
      <c r="J13" s="7">
        <v>1</v>
      </c>
    </row>
    <row r="14" spans="1:16" ht="19" x14ac:dyDescent="0.25">
      <c r="A14" s="4" t="s">
        <v>0</v>
      </c>
      <c r="B14" s="47">
        <v>2</v>
      </c>
      <c r="C14" s="16" t="s">
        <v>114</v>
      </c>
      <c r="D14" s="16">
        <v>14</v>
      </c>
      <c r="E14" s="16">
        <v>1</v>
      </c>
      <c r="G14" s="154" t="s">
        <v>3</v>
      </c>
      <c r="H14" s="15" t="str">
        <f>IF(E15=2,C15,(IF(E16=2,C16,(IF(E17=2,C17,(IF(E14=2,C14,2.2)))))))</f>
        <v>Clara Mcdonald</v>
      </c>
      <c r="I14" s="16">
        <v>6.43</v>
      </c>
      <c r="J14" s="7">
        <v>3</v>
      </c>
    </row>
    <row r="15" spans="1:16" ht="19" x14ac:dyDescent="0.25">
      <c r="A15" s="6" t="s">
        <v>1</v>
      </c>
      <c r="B15" s="116">
        <v>3</v>
      </c>
      <c r="C15" s="7" t="s">
        <v>115</v>
      </c>
      <c r="D15" s="16">
        <v>5.9</v>
      </c>
      <c r="E15" s="16">
        <v>3</v>
      </c>
    </row>
    <row r="16" spans="1:16" ht="19" x14ac:dyDescent="0.25">
      <c r="A16" s="9" t="s">
        <v>2</v>
      </c>
      <c r="B16" s="116">
        <v>6</v>
      </c>
      <c r="C16" s="16" t="s">
        <v>118</v>
      </c>
      <c r="D16" s="16">
        <v>10.87</v>
      </c>
      <c r="E16" s="7">
        <v>2</v>
      </c>
    </row>
    <row r="17" spans="1:10" ht="19" x14ac:dyDescent="0.25">
      <c r="A17" s="10" t="s">
        <v>3</v>
      </c>
      <c r="B17" s="116">
        <v>7</v>
      </c>
      <c r="C17" s="7" t="s">
        <v>119</v>
      </c>
      <c r="D17" s="16">
        <v>3.9</v>
      </c>
      <c r="E17" s="16">
        <v>4</v>
      </c>
    </row>
    <row r="23" spans="1:10" x14ac:dyDescent="0.2">
      <c r="H23" s="29"/>
      <c r="I23" s="29"/>
      <c r="J23" s="29"/>
    </row>
    <row r="24" spans="1:10" x14ac:dyDescent="0.2">
      <c r="H24" s="29"/>
      <c r="I24" s="29"/>
      <c r="J24" s="29"/>
    </row>
    <row r="25" spans="1:10" x14ac:dyDescent="0.2">
      <c r="H25" s="29"/>
      <c r="I25" s="29"/>
      <c r="J25" s="29"/>
    </row>
    <row r="26" spans="1:10" x14ac:dyDescent="0.2">
      <c r="H26" s="29"/>
      <c r="I26" s="29"/>
      <c r="J26" s="29"/>
    </row>
    <row r="27" spans="1:10" x14ac:dyDescent="0.2">
      <c r="H27" s="29"/>
      <c r="I27" s="120"/>
      <c r="J27" s="120"/>
    </row>
    <row r="28" spans="1:10" x14ac:dyDescent="0.2">
      <c r="H28" s="29"/>
      <c r="I28" s="29"/>
      <c r="J28" s="29"/>
    </row>
    <row r="29" spans="1:10" x14ac:dyDescent="0.2">
      <c r="H29" s="29"/>
      <c r="I29" s="29"/>
      <c r="J29" s="29"/>
    </row>
    <row r="30" spans="1:10" x14ac:dyDescent="0.2">
      <c r="H30" s="29"/>
      <c r="I30" s="29"/>
      <c r="J30" s="29"/>
    </row>
  </sheetData>
  <phoneticPr fontId="30" type="noConversion"/>
  <pageMargins left="0.70000000000000007" right="0.70000000000000007" top="0.75000000000000011" bottom="0.75000000000000011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C4" sqref="C4"/>
    </sheetView>
  </sheetViews>
  <sheetFormatPr baseColWidth="10" defaultColWidth="8.83203125" defaultRowHeight="15" x14ac:dyDescent="0.2"/>
  <cols>
    <col min="2" max="2" width="6.83203125" hidden="1" customWidth="1"/>
    <col min="3" max="3" width="27.33203125" customWidth="1"/>
    <col min="4" max="5" width="9.1640625" customWidth="1"/>
    <col min="8" max="8" width="22.5" customWidth="1"/>
    <col min="14" max="14" width="26.5" customWidth="1"/>
    <col min="15" max="15" width="25.33203125" customWidth="1"/>
    <col min="16" max="16" width="11.83203125" customWidth="1"/>
  </cols>
  <sheetData>
    <row r="1" spans="1:17" ht="26" x14ac:dyDescent="0.3">
      <c r="A1" s="11" t="s">
        <v>139</v>
      </c>
      <c r="B1" s="11"/>
      <c r="C1" s="11"/>
      <c r="D1" s="11"/>
      <c r="E1" s="11"/>
      <c r="F1" s="11"/>
    </row>
    <row r="2" spans="1:17" ht="26" x14ac:dyDescent="0.3">
      <c r="A2" s="11"/>
      <c r="B2" s="11"/>
      <c r="C2" s="11"/>
      <c r="D2" s="11"/>
      <c r="E2" s="11"/>
      <c r="F2" s="11"/>
    </row>
    <row r="3" spans="1:17" ht="19" x14ac:dyDescent="0.25">
      <c r="A3" s="1" t="s">
        <v>11</v>
      </c>
      <c r="B3" s="1"/>
      <c r="C3" s="2"/>
      <c r="D3" s="2"/>
      <c r="E3" s="2"/>
      <c r="F3" s="2"/>
      <c r="G3" s="2"/>
      <c r="H3" s="2"/>
      <c r="I3" s="2"/>
    </row>
    <row r="4" spans="1:17" ht="19" x14ac:dyDescent="0.25">
      <c r="A4" s="1"/>
      <c r="B4" s="1"/>
      <c r="C4" s="2"/>
      <c r="D4" s="2"/>
      <c r="E4" s="2"/>
      <c r="F4" s="2"/>
      <c r="G4" s="27"/>
      <c r="H4" s="27"/>
      <c r="I4" s="27"/>
      <c r="J4" s="66"/>
      <c r="K4" s="66"/>
      <c r="L4" s="66"/>
      <c r="M4" s="66"/>
      <c r="N4" s="66"/>
      <c r="O4" s="66"/>
      <c r="P4" s="66"/>
      <c r="Q4" s="66"/>
    </row>
    <row r="5" spans="1:17" ht="19" x14ac:dyDescent="0.25">
      <c r="A5" s="13"/>
      <c r="B5" s="14" t="s">
        <v>4</v>
      </c>
      <c r="C5" s="14" t="s">
        <v>36</v>
      </c>
      <c r="D5" s="14"/>
      <c r="E5" s="14"/>
      <c r="F5" s="2"/>
      <c r="G5" s="53"/>
      <c r="H5" s="102"/>
      <c r="I5" s="53"/>
      <c r="J5" s="66"/>
      <c r="K5" s="66"/>
      <c r="L5" s="66"/>
      <c r="M5" s="28"/>
      <c r="N5" s="66"/>
      <c r="O5" s="28"/>
      <c r="P5" s="28"/>
      <c r="Q5" s="66"/>
    </row>
    <row r="6" spans="1:17" ht="19" x14ac:dyDescent="0.25">
      <c r="A6" s="149" t="s">
        <v>0</v>
      </c>
      <c r="B6" s="15">
        <v>1</v>
      </c>
      <c r="C6" s="7" t="s">
        <v>101</v>
      </c>
      <c r="D6" s="7">
        <v>15.43</v>
      </c>
      <c r="E6" s="7">
        <v>1</v>
      </c>
      <c r="F6" s="2"/>
      <c r="G6" s="128"/>
      <c r="H6" s="27"/>
      <c r="I6" s="53"/>
      <c r="J6" s="66"/>
      <c r="K6" s="66"/>
      <c r="L6" s="66"/>
      <c r="M6" s="122"/>
      <c r="N6" s="27"/>
      <c r="O6" s="123"/>
      <c r="P6" s="124"/>
      <c r="Q6" s="66"/>
    </row>
    <row r="7" spans="1:17" ht="19" x14ac:dyDescent="0.25">
      <c r="A7" s="150" t="s">
        <v>1</v>
      </c>
      <c r="B7" s="15">
        <v>2</v>
      </c>
      <c r="C7" s="7" t="s">
        <v>102</v>
      </c>
      <c r="D7" s="7" t="s">
        <v>142</v>
      </c>
      <c r="E7" s="7">
        <v>0</v>
      </c>
      <c r="F7" s="2"/>
      <c r="G7" s="28"/>
      <c r="H7" s="27"/>
      <c r="I7" s="53"/>
      <c r="J7" s="66"/>
      <c r="K7" s="66"/>
      <c r="L7" s="66"/>
      <c r="M7" s="122"/>
      <c r="N7" s="27"/>
      <c r="O7" s="123"/>
      <c r="P7" s="124"/>
      <c r="Q7" s="66"/>
    </row>
    <row r="8" spans="1:17" ht="19" x14ac:dyDescent="0.25">
      <c r="A8" s="151" t="s">
        <v>2</v>
      </c>
      <c r="B8" s="15">
        <v>3</v>
      </c>
      <c r="C8" s="7" t="s">
        <v>103</v>
      </c>
      <c r="D8" s="7">
        <v>2.56</v>
      </c>
      <c r="E8" s="7">
        <v>4</v>
      </c>
      <c r="F8" s="2"/>
      <c r="G8" s="28"/>
      <c r="H8" s="27"/>
      <c r="I8" s="53"/>
      <c r="J8" s="66"/>
      <c r="K8" s="66"/>
      <c r="L8" s="66"/>
      <c r="M8" s="101"/>
      <c r="N8" s="27"/>
      <c r="O8" s="123"/>
      <c r="P8" s="124"/>
      <c r="Q8" s="66"/>
    </row>
    <row r="9" spans="1:17" ht="19" x14ac:dyDescent="0.25">
      <c r="A9" s="46" t="s">
        <v>3</v>
      </c>
      <c r="B9" s="15">
        <v>4</v>
      </c>
      <c r="C9" s="16" t="s">
        <v>104</v>
      </c>
      <c r="D9" s="16">
        <v>3.96</v>
      </c>
      <c r="E9" s="16">
        <v>3</v>
      </c>
      <c r="F9" s="2"/>
      <c r="G9" s="128"/>
      <c r="H9" s="53"/>
      <c r="I9" s="53"/>
      <c r="J9" s="66"/>
      <c r="K9" s="66"/>
      <c r="L9" s="66"/>
      <c r="M9" s="101"/>
      <c r="N9" s="27"/>
      <c r="O9" s="123"/>
      <c r="P9" s="124"/>
      <c r="Q9" s="66"/>
    </row>
    <row r="10" spans="1:17" ht="19" x14ac:dyDescent="0.25">
      <c r="A10" s="127" t="s">
        <v>125</v>
      </c>
      <c r="B10" s="7"/>
      <c r="C10" s="7" t="s">
        <v>126</v>
      </c>
      <c r="D10" s="7">
        <v>11.13</v>
      </c>
      <c r="E10" s="7">
        <v>2</v>
      </c>
      <c r="F10" s="2"/>
      <c r="G10" s="135"/>
      <c r="H10" s="27"/>
      <c r="I10" s="27"/>
      <c r="J10" s="66"/>
      <c r="K10" s="66"/>
      <c r="L10" s="66"/>
      <c r="M10" s="136"/>
      <c r="N10" s="66"/>
      <c r="O10" s="66"/>
      <c r="P10" s="66"/>
      <c r="Q10" s="66"/>
    </row>
    <row r="11" spans="1:17" ht="19" x14ac:dyDescent="0.25">
      <c r="A11" s="2"/>
      <c r="B11" s="2"/>
      <c r="C11" s="54"/>
      <c r="D11" s="54"/>
      <c r="E11" s="54"/>
      <c r="F11" s="2"/>
      <c r="G11" s="27"/>
      <c r="H11" s="27"/>
      <c r="I11" s="27"/>
      <c r="J11" s="66"/>
      <c r="K11" s="66"/>
      <c r="L11" s="66"/>
      <c r="M11" s="66"/>
      <c r="N11" s="66"/>
      <c r="O11" s="66"/>
      <c r="P11" s="66"/>
      <c r="Q11" s="66"/>
    </row>
    <row r="12" spans="1:17" ht="19" x14ac:dyDescent="0.25">
      <c r="A12" s="2"/>
      <c r="B12" s="2"/>
      <c r="C12" s="2"/>
      <c r="D12" s="2"/>
      <c r="E12" s="2"/>
      <c r="F12" s="2"/>
      <c r="G12" s="27"/>
      <c r="H12" s="27"/>
      <c r="I12" s="27"/>
      <c r="J12" s="66"/>
      <c r="K12" s="66"/>
      <c r="L12" s="66"/>
      <c r="M12" s="66"/>
      <c r="N12" s="66"/>
      <c r="O12" s="66"/>
      <c r="P12" s="66"/>
      <c r="Q12" s="66"/>
    </row>
    <row r="18" spans="6:7" x14ac:dyDescent="0.2">
      <c r="F18" s="29"/>
    </row>
    <row r="19" spans="6:7" ht="16" x14ac:dyDescent="0.2">
      <c r="F19" s="126"/>
      <c r="G19" s="126"/>
    </row>
  </sheetData>
  <phoneticPr fontId="30" type="noConversion"/>
  <pageMargins left="0.70000000000000007" right="0.70000000000000007" top="0.75000000000000011" bottom="0.75000000000000011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SCHED</vt:lpstr>
      <vt:lpstr>STATE ALLOCATIONS</vt:lpstr>
      <vt:lpstr>U18 GIRLS</vt:lpstr>
      <vt:lpstr>18 BOYS</vt:lpstr>
      <vt:lpstr>16 GIRLS</vt:lpstr>
      <vt:lpstr>16 BOYS</vt:lpstr>
      <vt:lpstr>14 BOYS</vt:lpstr>
      <vt:lpstr>14 GIRLS</vt:lpstr>
      <vt:lpstr>12 BOYS</vt:lpstr>
      <vt:lpstr>12 GIRLS</vt:lpstr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2017-05-27T03:07:46Z</cp:lastPrinted>
  <dcterms:created xsi:type="dcterms:W3CDTF">2006-09-16T00:00:00Z</dcterms:created>
  <dcterms:modified xsi:type="dcterms:W3CDTF">2018-05-06T06:43:46Z</dcterms:modified>
</cp:coreProperties>
</file>